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650" tabRatio="599" firstSheet="12" activeTab="14"/>
  </bookViews>
  <sheets>
    <sheet name="300" sheetId="1" r:id="rId1"/>
    <sheet name="301" sheetId="2" r:id="rId2"/>
    <sheet name="302" sheetId="3" r:id="rId3"/>
    <sheet name="303" sheetId="4" r:id="rId4"/>
    <sheet name="304" sheetId="5" r:id="rId5"/>
    <sheet name="305" sheetId="6" r:id="rId6"/>
    <sheet name="306" sheetId="7" r:id="rId7"/>
    <sheet name="307" sheetId="8" r:id="rId8"/>
    <sheet name="308" sheetId="9" r:id="rId9"/>
    <sheet name="309" sheetId="10" r:id="rId10"/>
    <sheet name="310" sheetId="11" r:id="rId11"/>
    <sheet name="311" sheetId="12" r:id="rId12"/>
    <sheet name="312" sheetId="13" r:id="rId13"/>
    <sheet name="313" sheetId="14" r:id="rId14"/>
    <sheet name="314" sheetId="15" r:id="rId15"/>
    <sheet name="315" sheetId="16" r:id="rId16"/>
    <sheet name="316" sheetId="17" r:id="rId17"/>
    <sheet name="317" sheetId="18" r:id="rId18"/>
    <sheet name="318" sheetId="19" r:id="rId19"/>
    <sheet name="319" sheetId="20" r:id="rId20"/>
    <sheet name="320" sheetId="28" r:id="rId21"/>
    <sheet name="321" sheetId="22" r:id="rId22"/>
    <sheet name="322" sheetId="23" r:id="rId23"/>
    <sheet name="323" sheetId="24" r:id="rId24"/>
    <sheet name="324" sheetId="25" r:id="rId25"/>
    <sheet name="325" sheetId="30" r:id="rId26"/>
    <sheet name="Sheet1" sheetId="27" r:id="rId27"/>
    <sheet name="Sheet2" sheetId="29" r:id="rId28"/>
    <sheet name="Sheet3" sheetId="31" r:id="rId29"/>
  </sheets>
  <calcPr calcId="152511"/>
</workbook>
</file>

<file path=xl/calcChain.xml><?xml version="1.0" encoding="utf-8"?>
<calcChain xmlns="http://schemas.openxmlformats.org/spreadsheetml/2006/main">
  <c r="D23" i="4" l="1"/>
  <c r="E24" i="1" l="1"/>
  <c r="E24" i="2"/>
  <c r="D24" i="1"/>
  <c r="D24" i="6"/>
  <c r="D24" i="3"/>
  <c r="D23" i="1" l="1"/>
  <c r="L25" i="29"/>
  <c r="M25" i="29" s="1"/>
  <c r="L24" i="29"/>
  <c r="M24" i="29" s="1"/>
  <c r="L23" i="29"/>
  <c r="M23" i="29" s="1"/>
  <c r="L22" i="29"/>
  <c r="M22" i="29" s="1"/>
  <c r="M20" i="29"/>
  <c r="M26" i="29"/>
  <c r="M27" i="29"/>
  <c r="M28" i="29"/>
  <c r="M29" i="29"/>
  <c r="M30" i="29"/>
  <c r="M31" i="29"/>
  <c r="M32" i="29"/>
  <c r="L21" i="29"/>
  <c r="M21" i="29" s="1"/>
  <c r="L20" i="29"/>
  <c r="M8" i="29"/>
  <c r="M10" i="29"/>
  <c r="M14" i="29"/>
  <c r="M17" i="29"/>
  <c r="L19" i="29"/>
  <c r="M19" i="29" s="1"/>
  <c r="L18" i="29"/>
  <c r="M18" i="29" s="1"/>
  <c r="L17" i="29"/>
  <c r="L16" i="29"/>
  <c r="M16" i="29" s="1"/>
  <c r="L15" i="29"/>
  <c r="M15" i="29" s="1"/>
  <c r="L14" i="29"/>
  <c r="L13" i="29"/>
  <c r="M13" i="29" s="1"/>
  <c r="L12" i="29"/>
  <c r="M12" i="29" s="1"/>
  <c r="L11" i="29"/>
  <c r="M11" i="29" s="1"/>
  <c r="L10" i="29"/>
  <c r="L9" i="29"/>
  <c r="M9" i="29" s="1"/>
  <c r="L32" i="29"/>
  <c r="L31" i="29"/>
  <c r="L30" i="29"/>
  <c r="L29" i="29"/>
  <c r="L28" i="29"/>
  <c r="L27" i="29"/>
  <c r="L26" i="29"/>
  <c r="L8" i="29"/>
  <c r="L7" i="29"/>
  <c r="M7" i="29" s="1"/>
  <c r="E12" i="29"/>
  <c r="G17" i="29" s="1"/>
  <c r="K33" i="29"/>
  <c r="G12" i="29"/>
  <c r="E25" i="1" l="1"/>
  <c r="E2" i="29"/>
  <c r="D2" i="29"/>
  <c r="E32" i="27" l="1"/>
  <c r="D10" i="29" l="1"/>
  <c r="E6" i="29" l="1"/>
  <c r="E7" i="29"/>
  <c r="E8" i="29"/>
  <c r="E9" i="29"/>
  <c r="E10" i="29"/>
  <c r="E11" i="29"/>
  <c r="E13" i="29"/>
  <c r="E14" i="29"/>
  <c r="D6" i="29"/>
  <c r="D7" i="29"/>
  <c r="D8" i="29"/>
  <c r="D9" i="29"/>
  <c r="H13" i="29" s="1"/>
  <c r="D11" i="29"/>
  <c r="D12" i="29"/>
  <c r="D13" i="29"/>
  <c r="D17" i="29"/>
  <c r="D18" i="29"/>
  <c r="D19" i="29"/>
  <c r="D22" i="29"/>
  <c r="D23" i="29"/>
  <c r="D24" i="29"/>
  <c r="E5" i="29"/>
  <c r="D5" i="29"/>
  <c r="E4" i="29" l="1"/>
  <c r="D4" i="29"/>
  <c r="G5" i="29" s="1"/>
  <c r="E3" i="29"/>
  <c r="D3" i="29"/>
  <c r="E24" i="30" l="1"/>
  <c r="D24" i="2" l="1"/>
  <c r="D23" i="2" l="1"/>
  <c r="D24" i="30"/>
  <c r="D23" i="30" s="1"/>
  <c r="E25" i="30" s="1"/>
  <c r="E23" i="30"/>
  <c r="D24" i="5"/>
  <c r="D23" i="5" s="1"/>
  <c r="E25" i="5" s="1"/>
  <c r="E25" i="2" l="1"/>
  <c r="D25" i="30"/>
  <c r="F32" i="27" s="1"/>
  <c r="E24" i="25"/>
  <c r="D24" i="25"/>
  <c r="D23" i="25" s="1"/>
  <c r="D32" i="27"/>
  <c r="C32" i="27"/>
  <c r="B32" i="27"/>
  <c r="G32" i="27" l="1"/>
  <c r="E27" i="27" l="1"/>
  <c r="D27" i="27"/>
  <c r="C27" i="27"/>
  <c r="B27" i="27"/>
  <c r="E17" i="29" l="1"/>
  <c r="E18" i="29"/>
  <c r="E19" i="29"/>
  <c r="E20" i="29"/>
  <c r="E21" i="29"/>
  <c r="E22" i="29"/>
  <c r="E23" i="29"/>
  <c r="E24" i="29"/>
  <c r="E24" i="28" l="1"/>
  <c r="E23" i="28" s="1"/>
  <c r="D25" i="28" s="1"/>
  <c r="F27" i="27" s="1"/>
  <c r="D24" i="28"/>
  <c r="D23" i="28" s="1"/>
  <c r="E25" i="28" s="1"/>
  <c r="G27" i="27" s="1"/>
  <c r="D24" i="4" l="1"/>
  <c r="E24" i="4"/>
  <c r="E23" i="25" l="1"/>
  <c r="D25" i="25" s="1"/>
  <c r="F31" i="27" s="1"/>
  <c r="E25" i="25"/>
  <c r="G31" i="27" s="1"/>
  <c r="E24" i="24"/>
  <c r="E23" i="24" s="1"/>
  <c r="D25" i="24" s="1"/>
  <c r="F30" i="27" s="1"/>
  <c r="D24" i="24"/>
  <c r="D23" i="24" s="1"/>
  <c r="E25" i="24" s="1"/>
  <c r="G30" i="27" s="1"/>
  <c r="E24" i="23"/>
  <c r="E23" i="23" s="1"/>
  <c r="D25" i="23" s="1"/>
  <c r="D24" i="23"/>
  <c r="D23" i="23" s="1"/>
  <c r="E25" i="23" s="1"/>
  <c r="E24" i="22"/>
  <c r="E23" i="22" s="1"/>
  <c r="D25" i="22" s="1"/>
  <c r="F28" i="27" s="1"/>
  <c r="D24" i="22"/>
  <c r="E24" i="20"/>
  <c r="E23" i="20" s="1"/>
  <c r="D25" i="20" s="1"/>
  <c r="F26" i="27" s="1"/>
  <c r="D24" i="20"/>
  <c r="D23" i="20" s="1"/>
  <c r="E25" i="20" s="1"/>
  <c r="G26" i="27" s="1"/>
  <c r="E24" i="19"/>
  <c r="E23" i="19" s="1"/>
  <c r="D25" i="19" s="1"/>
  <c r="F25" i="27" s="1"/>
  <c r="D24" i="19"/>
  <c r="D23" i="19" s="1"/>
  <c r="E25" i="19" s="1"/>
  <c r="G25" i="27" s="1"/>
  <c r="E24" i="18"/>
  <c r="E23" i="18" s="1"/>
  <c r="D25" i="18" s="1"/>
  <c r="F24" i="27" s="1"/>
  <c r="D24" i="18"/>
  <c r="D23" i="18" s="1"/>
  <c r="E25" i="18" s="1"/>
  <c r="G24" i="27" s="1"/>
  <c r="E24" i="17"/>
  <c r="E23" i="17" s="1"/>
  <c r="D25" i="17" s="1"/>
  <c r="F23" i="27" s="1"/>
  <c r="D24" i="17"/>
  <c r="D23" i="17" s="1"/>
  <c r="E25" i="17" s="1"/>
  <c r="G23" i="27" s="1"/>
  <c r="E24" i="16"/>
  <c r="E23" i="16" s="1"/>
  <c r="D25" i="16" s="1"/>
  <c r="F22" i="27" s="1"/>
  <c r="D24" i="16"/>
  <c r="D23" i="16" s="1"/>
  <c r="E25" i="16" s="1"/>
  <c r="G22" i="27" s="1"/>
  <c r="E24" i="15"/>
  <c r="E23" i="15" s="1"/>
  <c r="D25" i="15" s="1"/>
  <c r="F21" i="27" s="1"/>
  <c r="D24" i="15"/>
  <c r="D23" i="15" s="1"/>
  <c r="E24" i="14"/>
  <c r="E23" i="14" s="1"/>
  <c r="D25" i="14" s="1"/>
  <c r="F20" i="27" s="1"/>
  <c r="D24" i="14"/>
  <c r="D23" i="14" s="1"/>
  <c r="E25" i="14" s="1"/>
  <c r="G20" i="27" s="1"/>
  <c r="E24" i="13"/>
  <c r="E23" i="13" s="1"/>
  <c r="D25" i="13" s="1"/>
  <c r="F19" i="27" s="1"/>
  <c r="D24" i="13"/>
  <c r="D23" i="13" s="1"/>
  <c r="E25" i="13" s="1"/>
  <c r="G19" i="27" s="1"/>
  <c r="E24" i="12"/>
  <c r="E23" i="12" s="1"/>
  <c r="D25" i="12" s="1"/>
  <c r="F18" i="27" s="1"/>
  <c r="D24" i="12"/>
  <c r="E24" i="11"/>
  <c r="E23" i="11" s="1"/>
  <c r="D25" i="11" s="1"/>
  <c r="F17" i="27" s="1"/>
  <c r="D24" i="11"/>
  <c r="D23" i="11" s="1"/>
  <c r="E25" i="11" s="1"/>
  <c r="G17" i="27" s="1"/>
  <c r="E24" i="10"/>
  <c r="E23" i="10" s="1"/>
  <c r="D25" i="10" s="1"/>
  <c r="F16" i="27" s="1"/>
  <c r="D24" i="10"/>
  <c r="D23" i="10" s="1"/>
  <c r="E25" i="10" s="1"/>
  <c r="G16" i="27" s="1"/>
  <c r="E24" i="9"/>
  <c r="E23" i="9" s="1"/>
  <c r="D25" i="9" s="1"/>
  <c r="F15" i="27" s="1"/>
  <c r="D24" i="9"/>
  <c r="D23" i="9" s="1"/>
  <c r="E25" i="9" s="1"/>
  <c r="G15" i="27" s="1"/>
  <c r="E24" i="8"/>
  <c r="E23" i="8" s="1"/>
  <c r="D25" i="8" s="1"/>
  <c r="F14" i="27" s="1"/>
  <c r="D24" i="8"/>
  <c r="D23" i="8" s="1"/>
  <c r="E25" i="8" s="1"/>
  <c r="G14" i="27" s="1"/>
  <c r="E24" i="7"/>
  <c r="E23" i="7" s="1"/>
  <c r="D25" i="7" s="1"/>
  <c r="F13" i="27" s="1"/>
  <c r="D24" i="7"/>
  <c r="D23" i="7" s="1"/>
  <c r="E25" i="7" s="1"/>
  <c r="G13" i="27" s="1"/>
  <c r="E24" i="6"/>
  <c r="E23" i="6" s="1"/>
  <c r="D25" i="6" s="1"/>
  <c r="F12" i="27" s="1"/>
  <c r="D23" i="6"/>
  <c r="E24" i="5"/>
  <c r="G11" i="27"/>
  <c r="E23" i="4"/>
  <c r="D25" i="4" s="1"/>
  <c r="F10" i="27" s="1"/>
  <c r="E25" i="4"/>
  <c r="E24" i="3"/>
  <c r="E23" i="2"/>
  <c r="D25" i="2" s="1"/>
  <c r="F8" i="27" s="1"/>
  <c r="G8" i="27"/>
  <c r="C29" i="27"/>
  <c r="E31" i="27"/>
  <c r="E30" i="27"/>
  <c r="E29" i="27"/>
  <c r="E28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D31" i="27"/>
  <c r="D30" i="27"/>
  <c r="D29" i="27"/>
  <c r="D28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C31" i="27"/>
  <c r="C30" i="27"/>
  <c r="C28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B31" i="27"/>
  <c r="B30" i="27"/>
  <c r="B29" i="27"/>
  <c r="B28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15" i="29" l="1"/>
  <c r="E25" i="6"/>
  <c r="G12" i="27" s="1"/>
  <c r="E23" i="3"/>
  <c r="D25" i="3" s="1"/>
  <c r="F9" i="27" s="1"/>
  <c r="E15" i="29"/>
  <c r="C33" i="27"/>
  <c r="D23" i="12"/>
  <c r="D33" i="27"/>
  <c r="E33" i="27"/>
  <c r="E23" i="5"/>
  <c r="D25" i="5" s="1"/>
  <c r="F11" i="27" s="1"/>
  <c r="D23" i="22"/>
  <c r="E25" i="22" s="1"/>
  <c r="G28" i="27" s="1"/>
  <c r="D23" i="3"/>
  <c r="G10" i="27"/>
  <c r="E25" i="15"/>
  <c r="G21" i="27" s="1"/>
  <c r="B33" i="27"/>
  <c r="G29" i="27"/>
  <c r="F29" i="27"/>
  <c r="D14" i="29" l="1"/>
  <c r="D20" i="29" s="1"/>
  <c r="E25" i="12"/>
  <c r="E25" i="3"/>
  <c r="G9" i="27" s="1"/>
  <c r="G18" i="27" l="1"/>
  <c r="E16" i="29"/>
  <c r="D16" i="29"/>
  <c r="G7" i="27"/>
  <c r="G33" i="27" l="1"/>
  <c r="F7" i="27"/>
  <c r="F33" i="27" s="1"/>
  <c r="G34" i="27" l="1"/>
</calcChain>
</file>

<file path=xl/sharedStrings.xml><?xml version="1.0" encoding="utf-8"?>
<sst xmlns="http://schemas.openxmlformats.org/spreadsheetml/2006/main" count="1375" uniqueCount="117">
  <si>
    <t>Southern Provincial Council</t>
  </si>
  <si>
    <t>Name of Institution:</t>
  </si>
  <si>
    <t>Governor's Secretariat,</t>
  </si>
  <si>
    <t>Head</t>
  </si>
  <si>
    <t>Month</t>
  </si>
  <si>
    <t xml:space="preserve"> Description</t>
  </si>
  <si>
    <t>Dr.</t>
  </si>
  <si>
    <t>Cr.</t>
  </si>
  <si>
    <t>Balance B/F</t>
  </si>
  <si>
    <t>January</t>
  </si>
  <si>
    <t>Summary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</si>
  <si>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</si>
  <si>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</si>
  <si>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</si>
  <si>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</si>
  <si>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</si>
  <si>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</si>
  <si>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</si>
  <si>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</si>
  <si>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</si>
  <si>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</si>
  <si>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Grand Total</t>
  </si>
  <si>
    <t>Prepared by :-</t>
  </si>
  <si>
    <t>Checked by :-</t>
  </si>
  <si>
    <t xml:space="preserve">                  Director of Accounts &amp; Payments ,</t>
  </si>
  <si>
    <t xml:space="preserve">                  For Chief Secretary,</t>
  </si>
  <si>
    <t xml:space="preserve">                  Southern province.</t>
  </si>
  <si>
    <t>Southern Province Public Service Commission</t>
  </si>
  <si>
    <t xml:space="preserve"> Commission</t>
  </si>
  <si>
    <t xml:space="preserve">Co-Op Employees </t>
  </si>
  <si>
    <t>Commission</t>
  </si>
  <si>
    <t>Chief Minister &amp; finance, plan….</t>
  </si>
  <si>
    <t>Implementation ,Health.,Ministry</t>
  </si>
  <si>
    <t>Department of Health Services</t>
  </si>
  <si>
    <t xml:space="preserve"> Local Government</t>
  </si>
  <si>
    <t>Ayurvedic</t>
  </si>
  <si>
    <t>Minister of Education,Land,Land development…..</t>
  </si>
  <si>
    <t>Land Commissinor</t>
  </si>
  <si>
    <t>Minister of Fisheries,Cultural,</t>
  </si>
  <si>
    <t>Supply&amp;Disrtibution of Food…...</t>
  </si>
  <si>
    <t>Department of Education</t>
  </si>
  <si>
    <t>Deposit Account</t>
  </si>
  <si>
    <t>Department of Agriculture</t>
  </si>
  <si>
    <t>Department of Irrigation</t>
  </si>
  <si>
    <t>Minister of Sports ,Youth affairs,</t>
  </si>
  <si>
    <t>Chief Secretary</t>
  </si>
  <si>
    <t>Deputy Chief Sec. Planing</t>
  </si>
  <si>
    <t>Deputy Chief Sec. Eng.Service</t>
  </si>
  <si>
    <t>Internal Audit</t>
  </si>
  <si>
    <t>Department of Provincial Revenue</t>
  </si>
  <si>
    <t>Transfer order</t>
  </si>
  <si>
    <t xml:space="preserve">                       </t>
  </si>
  <si>
    <t xml:space="preserve">Date           :- </t>
  </si>
  <si>
    <t xml:space="preserve"> </t>
  </si>
  <si>
    <t>ISSue No:01</t>
  </si>
  <si>
    <t>Department of Animal Production &amp; Health</t>
  </si>
  <si>
    <t>Minister of Agriculture</t>
  </si>
  <si>
    <t>Rural Development,Cultural…..</t>
  </si>
  <si>
    <t xml:space="preserve">Department of Social Welfare </t>
  </si>
  <si>
    <t>Probation &amp;Childcare Service</t>
  </si>
  <si>
    <t>Department of Co-orperative Development</t>
  </si>
  <si>
    <t>DOI:2012.10.01</t>
  </si>
  <si>
    <t>Total</t>
  </si>
  <si>
    <t xml:space="preserve">Debit Amount </t>
  </si>
  <si>
    <t xml:space="preserve">Credit Amount </t>
  </si>
  <si>
    <t xml:space="preserve">(Rs.) </t>
  </si>
  <si>
    <t xml:space="preserve">                  Director of Accounts &amp; Payments</t>
  </si>
  <si>
    <t>Rev No:00</t>
  </si>
  <si>
    <t xml:space="preserve">Department of Industry </t>
  </si>
  <si>
    <t>Development</t>
  </si>
  <si>
    <t>DR</t>
  </si>
  <si>
    <t>CR</t>
  </si>
  <si>
    <t>August</t>
  </si>
  <si>
    <t xml:space="preserve">                                         Deposit Account                 CSS/9/5/FO/1</t>
  </si>
  <si>
    <t xml:space="preserve">                                         Deposit Account         CSS/9/5/FO/1</t>
  </si>
  <si>
    <t xml:space="preserve">                                         Deposit Account     CSS/9/5/FO/1</t>
  </si>
  <si>
    <t>Department of Motor Traffic</t>
  </si>
  <si>
    <t xml:space="preserve">                                         Deposit Account                     CSS/9/5/FO/1</t>
  </si>
  <si>
    <t xml:space="preserve">                                         Deposit Account                         CSS/9/5/FO/1</t>
  </si>
  <si>
    <t xml:space="preserve">                                         Deposit Account                       CSS/9/5/FO/1</t>
  </si>
  <si>
    <t xml:space="preserve">                                         Deposit Account                   CSS/9/5/FO/1</t>
  </si>
  <si>
    <t xml:space="preserve">                                         Deposit Account                    CSS/9/5/FO/1</t>
  </si>
  <si>
    <t xml:space="preserve">                                         Deposit Account                      CSS/9/5/FO/1</t>
  </si>
  <si>
    <t xml:space="preserve">                                         Deposit Account                  CSS/9/5/FO/1</t>
  </si>
  <si>
    <t xml:space="preserve">                                         Deposit Account                CSS/9/5/FO/1</t>
  </si>
  <si>
    <t xml:space="preserve">                                         Deposit Account               CSS/9/5/FO/1</t>
  </si>
  <si>
    <t xml:space="preserve">                                         Deposit Account              CSS/9/5/FO/1</t>
  </si>
  <si>
    <t xml:space="preserve">                                         Deposit Account  CSS/9/5/FO/1</t>
  </si>
  <si>
    <t>Head : 324</t>
  </si>
  <si>
    <t>Balance B/F 2024.12.31</t>
  </si>
  <si>
    <t>M.K.A.Kapila</t>
  </si>
  <si>
    <t>Director of Accounts &amp; Payments</t>
  </si>
  <si>
    <t>For Chief Secretary</t>
  </si>
  <si>
    <t>Southern province.</t>
  </si>
  <si>
    <t xml:space="preserve">                  M.K.A.Kapila</t>
  </si>
  <si>
    <t>31.01.2024</t>
  </si>
  <si>
    <t>Head  310</t>
  </si>
  <si>
    <t>Head  309</t>
  </si>
  <si>
    <t>Head   308</t>
  </si>
  <si>
    <t>Head     307</t>
  </si>
  <si>
    <t>Head   306</t>
  </si>
  <si>
    <t>Head    305</t>
  </si>
  <si>
    <t>Head   304</t>
  </si>
  <si>
    <t>Head      303</t>
  </si>
  <si>
    <t>Head    302</t>
  </si>
  <si>
    <t>Head   301</t>
  </si>
  <si>
    <t>Head  300</t>
  </si>
  <si>
    <t xml:space="preserve"> -   </t>
  </si>
  <si>
    <t>2024.01.01</t>
  </si>
  <si>
    <t>2024.12.31 Balance C/F</t>
  </si>
  <si>
    <t>2025.01.01 Balance B/F</t>
  </si>
  <si>
    <t xml:space="preserve">                         </t>
  </si>
  <si>
    <t xml:space="preserve">                          </t>
  </si>
  <si>
    <t xml:space="preserve">               2024.12.31 Balance C/F</t>
  </si>
  <si>
    <t xml:space="preserve">                 2025..01.01 Balance B/F</t>
  </si>
  <si>
    <t>Balance B/F 2024.01.01</t>
  </si>
  <si>
    <t>Head Summary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</si>
</sst>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1"/>
      <color rgb="FFFF0000"/>
      <name val="Times New Roman"/>
      <family val="1"/>
    </font>
    <font>
      <b/>
      <i/>
      <sz val="13"/>
      <name val="Times New Roman"/>
      <family val="1"/>
    </font>
    <font>
      <b/>
      <i/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43" fontId="0" fillId="0" borderId="0" xfId="0" applyNumberFormat="1"/>
    <xf numFmtId="0" fontId="8" fillId="0" borderId="2" xfId="0" applyFont="1" applyBorder="1" applyAlignment="1" applyProtection="1">
      <alignment horizontal="center"/>
      <protection locked="0"/>
    </xf>
    <xf numFmtId="39" fontId="9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39" fontId="2" fillId="0" borderId="3" xfId="0" applyNumberFormat="1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/>
      <protection locked="0"/>
    </xf>
    <xf numFmtId="39" fontId="2" fillId="0" borderId="4" xfId="0" applyNumberFormat="1" applyFont="1" applyBorder="1" applyAlignment="1" applyProtection="1">
      <alignment horizontal="right"/>
      <protection locked="0"/>
    </xf>
    <xf numFmtId="0" fontId="2" fillId="0" borderId="5" xfId="0" applyFont="1" applyBorder="1" applyAlignment="1" applyProtection="1">
      <alignment horizontal="center"/>
      <protection locked="0"/>
    </xf>
    <xf numFmtId="39" fontId="2" fillId="0" borderId="5" xfId="0" applyNumberFormat="1" applyFont="1" applyBorder="1" applyAlignment="1" applyProtection="1">
      <alignment horizontal="right"/>
      <protection locked="0"/>
    </xf>
    <xf numFmtId="39" fontId="2" fillId="0" borderId="2" xfId="0" applyNumberFormat="1" applyFont="1" applyBorder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9" fontId="0" fillId="0" borderId="0" xfId="0" applyNumberFormat="1"/>
    <xf numFmtId="39" fontId="2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39" fontId="7" fillId="0" borderId="0" xfId="0" applyNumberFormat="1" applyFont="1" applyBorder="1" applyAlignment="1" applyProtection="1">
      <alignment horizontal="right"/>
      <protection locked="0"/>
    </xf>
    <xf numFmtId="39" fontId="0" fillId="0" borderId="0" xfId="0" applyNumberFormat="1" applyBorder="1"/>
    <xf numFmtId="0" fontId="6" fillId="0" borderId="0" xfId="0" applyFont="1" applyBorder="1"/>
    <xf numFmtId="0" fontId="10" fillId="0" borderId="0" xfId="0" applyFont="1"/>
    <xf numFmtId="0" fontId="4" fillId="0" borderId="0" xfId="0" applyFont="1" applyAlignment="1">
      <alignment horizontal="right"/>
    </xf>
    <xf numFmtId="43" fontId="4" fillId="0" borderId="0" xfId="1" applyFont="1"/>
    <xf numFmtId="43" fontId="2" fillId="0" borderId="1" xfId="1" applyFont="1" applyBorder="1"/>
    <xf numFmtId="43" fontId="9" fillId="0" borderId="2" xfId="1" applyFont="1" applyBorder="1" applyAlignment="1" applyProtection="1">
      <alignment horizontal="center"/>
      <protection locked="0"/>
    </xf>
    <xf numFmtId="43" fontId="6" fillId="0" borderId="0" xfId="1" applyFont="1"/>
    <xf numFmtId="43" fontId="0" fillId="0" borderId="0" xfId="1" applyFont="1"/>
    <xf numFmtId="43" fontId="12" fillId="0" borderId="0" xfId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12" fillId="0" borderId="0" xfId="0" applyFont="1"/>
    <xf numFmtId="0" fontId="12" fillId="0" borderId="0" xfId="0" applyFont="1" applyBorder="1"/>
    <xf numFmtId="43" fontId="12" fillId="0" borderId="0" xfId="0" applyNumberFormat="1" applyFont="1" applyBorder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5" fillId="0" borderId="0" xfId="0" applyFont="1" applyBorder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43" fontId="5" fillId="0" borderId="9" xfId="1" applyFont="1" applyBorder="1" applyAlignment="1" applyProtection="1">
      <alignment horizontal="center" vertical="center"/>
      <protection locked="0"/>
    </xf>
    <xf numFmtId="43" fontId="5" fillId="0" borderId="9" xfId="1" applyFont="1" applyBorder="1" applyAlignment="1" applyProtection="1">
      <alignment horizontal="right"/>
      <protection locked="0"/>
    </xf>
    <xf numFmtId="43" fontId="12" fillId="0" borderId="9" xfId="1" applyFont="1" applyBorder="1"/>
    <xf numFmtId="43" fontId="5" fillId="0" borderId="10" xfId="1" applyFont="1" applyBorder="1" applyAlignment="1" applyProtection="1">
      <alignment horizontal="center" vertical="center"/>
      <protection locked="0"/>
    </xf>
    <xf numFmtId="43" fontId="5" fillId="0" borderId="10" xfId="1" applyFont="1" applyBorder="1" applyAlignment="1" applyProtection="1">
      <alignment horizontal="right"/>
      <protection locked="0"/>
    </xf>
    <xf numFmtId="43" fontId="12" fillId="0" borderId="10" xfId="1" applyFont="1" applyBorder="1"/>
    <xf numFmtId="0" fontId="4" fillId="0" borderId="11" xfId="0" applyFont="1" applyBorder="1" applyAlignment="1" applyProtection="1">
      <alignment horizontal="center" vertical="center" wrapText="1"/>
      <protection locked="0"/>
    </xf>
    <xf numFmtId="39" fontId="5" fillId="0" borderId="9" xfId="0" applyNumberFormat="1" applyFont="1" applyBorder="1"/>
    <xf numFmtId="39" fontId="5" fillId="0" borderId="10" xfId="0" applyNumberFormat="1" applyFont="1" applyBorder="1"/>
    <xf numFmtId="43" fontId="5" fillId="0" borderId="10" xfId="0" applyNumberFormat="1" applyFont="1" applyBorder="1"/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43" fontId="13" fillId="0" borderId="0" xfId="0" applyNumberFormat="1" applyFont="1"/>
    <xf numFmtId="43" fontId="2" fillId="0" borderId="3" xfId="1" applyFont="1" applyBorder="1" applyAlignment="1" applyProtection="1">
      <alignment horizontal="right"/>
      <protection locked="0"/>
    </xf>
    <xf numFmtId="43" fontId="2" fillId="0" borderId="4" xfId="1" applyFont="1" applyBorder="1" applyAlignment="1" applyProtection="1">
      <alignment horizontal="right"/>
      <protection locked="0"/>
    </xf>
    <xf numFmtId="43" fontId="2" fillId="0" borderId="5" xfId="1" applyFont="1" applyBorder="1" applyAlignment="1" applyProtection="1">
      <alignment horizontal="right"/>
      <protection locked="0"/>
    </xf>
    <xf numFmtId="43" fontId="2" fillId="0" borderId="2" xfId="1" applyFont="1" applyBorder="1" applyAlignment="1" applyProtection="1">
      <alignment horizontal="right"/>
      <protection locked="0"/>
    </xf>
    <xf numFmtId="39" fontId="2" fillId="0" borderId="0" xfId="0" applyNumberFormat="1" applyFont="1"/>
    <xf numFmtId="43" fontId="2" fillId="2" borderId="4" xfId="1" applyFont="1" applyFill="1" applyBorder="1" applyAlignment="1" applyProtection="1">
      <alignment horizontal="right"/>
      <protection locked="0"/>
    </xf>
    <xf numFmtId="43" fontId="15" fillId="2" borderId="4" xfId="1" applyFont="1" applyFill="1" applyBorder="1"/>
    <xf numFmtId="39" fontId="2" fillId="2" borderId="4" xfId="0" applyNumberFormat="1" applyFont="1" applyFill="1" applyBorder="1" applyAlignment="1" applyProtection="1">
      <alignment horizontal="right"/>
      <protection locked="0"/>
    </xf>
    <xf numFmtId="43" fontId="15" fillId="2" borderId="0" xfId="1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 vertical="center"/>
    </xf>
    <xf numFmtId="43" fontId="0" fillId="0" borderId="12" xfId="1" applyFont="1" applyBorder="1"/>
    <xf numFmtId="0" fontId="16" fillId="0" borderId="0" xfId="0" applyFont="1"/>
    <xf numFmtId="0" fontId="12" fillId="0" borderId="13" xfId="0" applyFont="1" applyBorder="1" applyAlignment="1">
      <alignment horizontal="center"/>
    </xf>
    <xf numFmtId="43" fontId="5" fillId="0" borderId="13" xfId="1" applyFont="1" applyBorder="1" applyAlignment="1" applyProtection="1">
      <alignment horizontal="center" vertical="center"/>
      <protection locked="0"/>
    </xf>
    <xf numFmtId="43" fontId="5" fillId="0" borderId="13" xfId="1" applyFont="1" applyBorder="1" applyAlignment="1" applyProtection="1">
      <alignment horizontal="right"/>
      <protection locked="0"/>
    </xf>
    <xf numFmtId="43" fontId="12" fillId="0" borderId="13" xfId="1" applyFont="1" applyBorder="1"/>
    <xf numFmtId="39" fontId="5" fillId="0" borderId="13" xfId="0" applyNumberFormat="1" applyFont="1" applyBorder="1"/>
    <xf numFmtId="0" fontId="4" fillId="0" borderId="8" xfId="0" applyFont="1" applyBorder="1" applyAlignment="1" applyProtection="1">
      <alignment horizontal="center"/>
      <protection locked="0"/>
    </xf>
    <xf numFmtId="43" fontId="4" fillId="0" borderId="8" xfId="0" applyNumberFormat="1" applyFont="1" applyBorder="1" applyAlignment="1" applyProtection="1">
      <alignment horizontal="center" vertical="center"/>
      <protection locked="0"/>
    </xf>
    <xf numFmtId="43" fontId="5" fillId="0" borderId="12" xfId="1" applyFont="1" applyBorder="1" applyAlignment="1" applyProtection="1">
      <alignment horizontal="center" vertical="center"/>
      <protection locked="0"/>
    </xf>
    <xf numFmtId="43" fontId="5" fillId="0" borderId="12" xfId="1" applyFont="1" applyBorder="1" applyAlignment="1" applyProtection="1">
      <alignment horizontal="right"/>
      <protection locked="0"/>
    </xf>
    <xf numFmtId="43" fontId="12" fillId="0" borderId="12" xfId="1" applyFont="1" applyBorder="1"/>
    <xf numFmtId="39" fontId="5" fillId="0" borderId="12" xfId="0" applyNumberFormat="1" applyFont="1" applyBorder="1"/>
    <xf numFmtId="43" fontId="2" fillId="0" borderId="4" xfId="1" applyFont="1" applyFill="1" applyBorder="1" applyAlignment="1" applyProtection="1">
      <alignment horizontal="right"/>
      <protection locked="0"/>
    </xf>
    <xf numFmtId="39" fontId="2" fillId="0" borderId="4" xfId="0" applyNumberFormat="1" applyFont="1" applyFill="1" applyBorder="1" applyAlignment="1" applyProtection="1">
      <alignment horizontal="right"/>
      <protection locked="0"/>
    </xf>
    <xf numFmtId="43" fontId="2" fillId="0" borderId="3" xfId="1" applyFont="1" applyBorder="1" applyAlignment="1" applyProtection="1">
      <alignment horizontal="center"/>
      <protection locked="0"/>
    </xf>
    <xf numFmtId="43" fontId="2" fillId="0" borderId="4" xfId="1" applyFont="1" applyBorder="1" applyAlignment="1" applyProtection="1">
      <alignment horizontal="center"/>
      <protection locked="0"/>
    </xf>
    <xf numFmtId="43" fontId="2" fillId="0" borderId="5" xfId="1" applyFont="1" applyBorder="1" applyAlignment="1" applyProtection="1">
      <alignment horizontal="center"/>
      <protection locked="0"/>
    </xf>
    <xf numFmtId="43" fontId="2" fillId="2" borderId="3" xfId="1" applyFont="1" applyFill="1" applyBorder="1" applyAlignment="1" applyProtection="1">
      <alignment horizontal="right"/>
      <protection locked="0"/>
    </xf>
    <xf numFmtId="43" fontId="5" fillId="0" borderId="0" xfId="0" applyNumberFormat="1" applyFont="1" applyAlignment="1">
      <alignment horizontal="center" vertical="center"/>
    </xf>
    <xf numFmtId="43" fontId="12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left" vertical="top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43" fontId="0" fillId="0" borderId="2" xfId="1" applyFont="1" applyBorder="1" applyAlignment="1" applyProtection="1">
      <alignment horizontal="right"/>
      <protection locked="0"/>
    </xf>
    <xf numFmtId="43" fontId="2" fillId="0" borderId="0" xfId="0" applyNumberFormat="1" applyFont="1"/>
    <xf numFmtId="0" fontId="3" fillId="0" borderId="0" xfId="0" applyFont="1" applyAlignment="1">
      <alignment horizontal="center"/>
    </xf>
    <xf numFmtId="43" fontId="2" fillId="0" borderId="6" xfId="1" applyFont="1" applyBorder="1" applyAlignment="1" applyProtection="1">
      <alignment horizontal="center"/>
      <protection locked="0"/>
    </xf>
    <xf numFmtId="43" fontId="2" fillId="0" borderId="7" xfId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39" fontId="11" fillId="0" borderId="11" xfId="0" applyNumberFormat="1" applyFont="1" applyBorder="1" applyAlignment="1" applyProtection="1">
      <alignment horizontal="center" vertical="center" wrapText="1"/>
      <protection locked="0"/>
    </xf>
    <xf numFmtId="39" fontId="11" fillId="0" borderId="8" xfId="0" applyNumberFormat="1" applyFont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7" workbookViewId="0">
      <selection activeCell="E12" sqref="E12"/>
    </sheetView>
  </sheetViews>
  <sheetFormatPr defaultRowHeight="15" x14ac:dyDescent="0.25"/>
  <cols>
    <col min="1" max="1" width="13.855468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6" max="6" width="14" customWidth="1"/>
    <col min="10" max="10" width="13" customWidth="1"/>
    <col min="11" max="11" width="15.140625" customWidth="1"/>
  </cols>
  <sheetData>
    <row r="1" spans="1:12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12" ht="18.75" x14ac:dyDescent="0.3">
      <c r="A2" s="110" t="s">
        <v>73</v>
      </c>
      <c r="B2" s="110"/>
      <c r="C2" s="110"/>
      <c r="D2" s="110"/>
      <c r="E2" s="110"/>
      <c r="F2" s="110"/>
      <c r="G2" s="110"/>
    </row>
    <row r="3" spans="1:12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12" ht="15.75" x14ac:dyDescent="0.25">
      <c r="A4" s="1" t="s">
        <v>1</v>
      </c>
      <c r="B4" s="1"/>
      <c r="C4" s="1" t="s">
        <v>2</v>
      </c>
      <c r="D4" s="1"/>
      <c r="E4" s="76" t="s">
        <v>106</v>
      </c>
      <c r="F4" s="75"/>
      <c r="G4" s="2"/>
    </row>
    <row r="5" spans="1:12" x14ac:dyDescent="0.25">
      <c r="A5" s="3"/>
      <c r="B5" s="3"/>
      <c r="C5" s="3"/>
      <c r="D5" s="3"/>
      <c r="E5" s="3"/>
      <c r="F5" s="3"/>
      <c r="G5" s="3"/>
    </row>
    <row r="6" spans="1:12" ht="15.75" thickBot="1" x14ac:dyDescent="0.3">
      <c r="A6" s="3"/>
      <c r="B6" s="4"/>
      <c r="C6" s="4"/>
      <c r="D6" s="4"/>
      <c r="E6" s="4"/>
      <c r="F6" s="3"/>
      <c r="G6" s="3"/>
      <c r="J6" s="21"/>
      <c r="K6" s="21"/>
      <c r="L6" s="22"/>
    </row>
    <row r="7" spans="1:12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  <c r="J7" s="21"/>
      <c r="K7" s="21"/>
      <c r="L7" s="22"/>
    </row>
    <row r="8" spans="1:12" ht="15.75" thickTop="1" x14ac:dyDescent="0.25">
      <c r="A8" s="18"/>
      <c r="B8" s="11" t="s">
        <v>108</v>
      </c>
      <c r="C8" s="11" t="s">
        <v>8</v>
      </c>
      <c r="D8" s="66"/>
      <c r="E8" s="66">
        <v>242931.74</v>
      </c>
      <c r="F8" s="3"/>
      <c r="G8" s="3"/>
      <c r="J8" s="21"/>
      <c r="K8" s="21"/>
      <c r="L8" s="22"/>
    </row>
    <row r="9" spans="1:12" x14ac:dyDescent="0.25">
      <c r="A9" s="18"/>
      <c r="B9" s="13" t="s">
        <v>9</v>
      </c>
      <c r="C9" s="13" t="s">
        <v>10</v>
      </c>
      <c r="D9" s="71">
        <v>4575</v>
      </c>
      <c r="E9" s="71">
        <v>95065</v>
      </c>
      <c r="F9" s="3"/>
      <c r="G9" s="3"/>
      <c r="J9" s="21"/>
      <c r="K9" s="21"/>
      <c r="L9" s="22"/>
    </row>
    <row r="10" spans="1:12" x14ac:dyDescent="0.25">
      <c r="A10" s="18"/>
      <c r="B10" s="13" t="s">
        <v>11</v>
      </c>
      <c r="C10" s="13" t="s">
        <v>10</v>
      </c>
      <c r="D10" s="71">
        <v>97275</v>
      </c>
      <c r="E10" s="71">
        <v>114850</v>
      </c>
      <c r="F10" s="3"/>
      <c r="G10" s="3"/>
      <c r="J10" s="21"/>
      <c r="K10" s="21"/>
      <c r="L10" s="22"/>
    </row>
    <row r="11" spans="1:12" x14ac:dyDescent="0.25">
      <c r="A11" s="18"/>
      <c r="B11" s="13" t="s">
        <v>12</v>
      </c>
      <c r="C11" s="13" t="s">
        <v>10</v>
      </c>
      <c r="D11" s="71"/>
      <c r="E11" s="72">
        <v>1575</v>
      </c>
      <c r="F11" s="3"/>
      <c r="G11" s="3"/>
      <c r="J11" s="21"/>
      <c r="K11" s="21"/>
      <c r="L11" s="22"/>
    </row>
    <row r="12" spans="1:12" x14ac:dyDescent="0.25">
      <c r="A12" s="18"/>
      <c r="B12" s="13" t="s">
        <v>13</v>
      </c>
      <c r="C12" s="13" t="s">
        <v>10</v>
      </c>
      <c r="D12" s="71"/>
      <c r="E12" s="71"/>
      <c r="F12" s="3"/>
      <c r="G12" s="3"/>
      <c r="J12" s="21"/>
      <c r="K12" s="21"/>
      <c r="L12" s="22"/>
    </row>
    <row r="13" spans="1:12" x14ac:dyDescent="0.25">
      <c r="A13" s="18"/>
      <c r="B13" s="13" t="s">
        <v>14</v>
      </c>
      <c r="C13" s="13" t="s">
        <v>10</v>
      </c>
      <c r="D13" s="71"/>
      <c r="E13" s="71"/>
      <c r="F13" s="3"/>
      <c r="G13" s="3"/>
      <c r="J13" s="21"/>
      <c r="K13" s="21"/>
      <c r="L13" s="22"/>
    </row>
    <row r="14" spans="1:12" x14ac:dyDescent="0.25">
      <c r="A14" s="18"/>
      <c r="B14" s="13" t="s">
        <v>15</v>
      </c>
      <c r="C14" s="13" t="s">
        <v>10</v>
      </c>
      <c r="D14" s="71"/>
      <c r="E14" s="71"/>
      <c r="F14" s="3"/>
      <c r="G14" s="3"/>
      <c r="J14" s="21"/>
      <c r="K14" s="21"/>
      <c r="L14" s="22"/>
    </row>
    <row r="15" spans="1:12" x14ac:dyDescent="0.25">
      <c r="A15" s="18"/>
      <c r="B15" s="13" t="s">
        <v>16</v>
      </c>
      <c r="C15" s="13" t="s">
        <v>10</v>
      </c>
      <c r="D15" s="71"/>
      <c r="E15" s="71"/>
      <c r="F15" s="3"/>
      <c r="G15" s="3"/>
      <c r="J15" s="21"/>
      <c r="K15" s="21"/>
      <c r="L15" s="22"/>
    </row>
    <row r="16" spans="1:12" x14ac:dyDescent="0.25">
      <c r="A16" s="18"/>
      <c r="B16" s="13" t="s">
        <v>72</v>
      </c>
      <c r="C16" s="13" t="s">
        <v>10</v>
      </c>
      <c r="D16" s="71"/>
      <c r="E16" s="71"/>
      <c r="F16" s="3"/>
      <c r="G16" s="3"/>
      <c r="J16" s="21"/>
      <c r="K16" s="21"/>
      <c r="L16" s="22"/>
    </row>
    <row r="17" spans="1:12" x14ac:dyDescent="0.25">
      <c r="A17" s="18"/>
      <c r="B17" s="13" t="s">
        <v>17</v>
      </c>
      <c r="C17" s="13" t="s">
        <v>10</v>
      </c>
      <c r="D17" s="71"/>
      <c r="E17" s="71"/>
      <c r="F17" s="3"/>
      <c r="G17" s="3"/>
      <c r="J17" s="21"/>
      <c r="K17" s="21"/>
      <c r="L17" s="22"/>
    </row>
    <row r="18" spans="1:12" x14ac:dyDescent="0.25">
      <c r="A18" s="18"/>
      <c r="B18" s="13" t="s">
        <v>18</v>
      </c>
      <c r="C18" s="13" t="s">
        <v>10</v>
      </c>
      <c r="D18" s="71"/>
      <c r="E18" s="71"/>
      <c r="F18" s="3"/>
      <c r="G18" s="3"/>
      <c r="J18" s="20"/>
      <c r="K18" s="20"/>
    </row>
    <row r="19" spans="1:12" x14ac:dyDescent="0.25">
      <c r="A19" s="18"/>
      <c r="B19" s="13" t="s">
        <v>19</v>
      </c>
      <c r="C19" s="13" t="s">
        <v>10</v>
      </c>
      <c r="D19" s="71"/>
      <c r="E19" s="71"/>
      <c r="F19" s="3"/>
      <c r="G19" s="3"/>
    </row>
    <row r="20" spans="1:12" x14ac:dyDescent="0.25">
      <c r="A20" s="18"/>
      <c r="B20" s="13" t="s">
        <v>20</v>
      </c>
      <c r="C20" s="13" t="s">
        <v>10</v>
      </c>
      <c r="D20" s="71"/>
      <c r="E20" s="71"/>
      <c r="F20" s="3"/>
      <c r="G20" s="3"/>
      <c r="K20" s="20"/>
    </row>
    <row r="21" spans="1:12" x14ac:dyDescent="0.25">
      <c r="A21" s="18"/>
      <c r="B21" s="13" t="s">
        <v>50</v>
      </c>
      <c r="C21" s="13"/>
      <c r="D21" s="67"/>
      <c r="E21" s="67"/>
      <c r="F21" s="3"/>
      <c r="G21" s="3"/>
    </row>
    <row r="22" spans="1:12" ht="15.75" thickBot="1" x14ac:dyDescent="0.3">
      <c r="A22" s="18"/>
      <c r="B22" s="15"/>
      <c r="C22" s="15"/>
      <c r="D22" s="68"/>
      <c r="E22" s="68"/>
      <c r="F22" s="3"/>
      <c r="G22" s="3"/>
    </row>
    <row r="23" spans="1:12" ht="16.5" thickTop="1" thickBot="1" x14ac:dyDescent="0.3">
      <c r="A23" s="18" t="s">
        <v>111</v>
      </c>
      <c r="B23" s="104" t="s">
        <v>113</v>
      </c>
      <c r="C23" s="105"/>
      <c r="D23" s="69">
        <f>D24-SUM(D8:D22)</f>
        <v>352571.74</v>
      </c>
      <c r="E23" s="69" t="s">
        <v>107</v>
      </c>
      <c r="F23" s="6"/>
      <c r="G23" s="3"/>
      <c r="H23" t="s">
        <v>53</v>
      </c>
    </row>
    <row r="24" spans="1:12" ht="16.5" thickTop="1" thickBot="1" x14ac:dyDescent="0.3">
      <c r="A24" s="19"/>
      <c r="B24" s="106" t="s">
        <v>21</v>
      </c>
      <c r="C24" s="107"/>
      <c r="D24" s="69">
        <f>IF(SUM(E8:E22)&gt;SUM(D8:D22),SUM(E8:E22),SUM(D8:D22))</f>
        <v>454421.74</v>
      </c>
      <c r="E24" s="108">
        <f>IF(SUM(F8:F22)&gt;SUM(E8:E22),SUM(F8:F22),SUM(E8:E22))</f>
        <v>454421.74</v>
      </c>
      <c r="F24" s="3"/>
      <c r="G24" s="3"/>
    </row>
    <row r="25" spans="1:12" ht="16.5" thickTop="1" thickBot="1" x14ac:dyDescent="0.3">
      <c r="A25" s="18" t="s">
        <v>112</v>
      </c>
      <c r="B25" s="106" t="s">
        <v>114</v>
      </c>
      <c r="C25" s="107"/>
      <c r="D25" s="69" t="s">
        <v>107</v>
      </c>
      <c r="E25" s="69">
        <f>D23</f>
        <v>352571.74</v>
      </c>
      <c r="F25" s="3"/>
      <c r="G25" s="3"/>
    </row>
    <row r="26" spans="1:12" ht="15.75" thickTop="1" x14ac:dyDescent="0.25">
      <c r="A26" s="3"/>
      <c r="B26" s="3"/>
      <c r="C26" s="3"/>
      <c r="D26" s="7"/>
      <c r="E26" s="7"/>
      <c r="F26" s="3"/>
      <c r="G26" s="3"/>
    </row>
    <row r="27" spans="1:12" x14ac:dyDescent="0.25">
      <c r="A27" s="3"/>
      <c r="B27" s="3"/>
      <c r="C27" s="3"/>
      <c r="D27" s="3"/>
      <c r="E27" s="3"/>
      <c r="F27" s="3"/>
      <c r="G27" s="3"/>
    </row>
    <row r="28" spans="1:12" x14ac:dyDescent="0.25">
      <c r="A28" s="3"/>
      <c r="B28" s="3"/>
      <c r="C28" s="3"/>
      <c r="D28" s="3"/>
      <c r="E28" s="3"/>
      <c r="F28" s="3"/>
      <c r="G28" s="3"/>
    </row>
    <row r="29" spans="1:12" x14ac:dyDescent="0.25">
      <c r="A29" s="3" t="s">
        <v>22</v>
      </c>
      <c r="B29" s="3"/>
      <c r="C29" s="3"/>
      <c r="D29" s="101"/>
      <c r="E29" s="101"/>
      <c r="F29" s="101"/>
      <c r="G29" s="3"/>
    </row>
    <row r="30" spans="1:12" x14ac:dyDescent="0.25">
      <c r="A30" s="3" t="s">
        <v>23</v>
      </c>
      <c r="B30" s="3"/>
      <c r="C30" s="3"/>
      <c r="D30" s="100" t="s">
        <v>94</v>
      </c>
      <c r="F30" s="100"/>
      <c r="G30" s="3"/>
    </row>
    <row r="31" spans="1:12" x14ac:dyDescent="0.25">
      <c r="A31" s="3" t="s">
        <v>52</v>
      </c>
      <c r="B31" s="3" t="s">
        <v>95</v>
      </c>
      <c r="C31" s="3"/>
      <c r="D31" s="100" t="s">
        <v>24</v>
      </c>
      <c r="E31" s="100"/>
      <c r="F31" s="100"/>
      <c r="G31" s="3"/>
    </row>
    <row r="32" spans="1:12" x14ac:dyDescent="0.25">
      <c r="A32" s="3"/>
      <c r="B32" s="3"/>
      <c r="C32" s="3"/>
      <c r="D32" s="100" t="s">
        <v>25</v>
      </c>
      <c r="E32" s="100"/>
      <c r="F32" s="100"/>
      <c r="G32" s="3"/>
    </row>
    <row r="33" spans="1:7" x14ac:dyDescent="0.25">
      <c r="A33" s="3"/>
      <c r="B33" s="3"/>
      <c r="C33" s="3"/>
      <c r="D33" s="100" t="s">
        <v>26</v>
      </c>
      <c r="E33" s="100"/>
      <c r="F33" s="100"/>
      <c r="G33" s="3"/>
    </row>
    <row r="34" spans="1:7" x14ac:dyDescent="0.25">
      <c r="A34" s="5"/>
      <c r="B34" s="5"/>
      <c r="C34" s="5"/>
      <c r="D34" s="102"/>
      <c r="E34" s="102"/>
      <c r="F34" s="102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E12" sqref="E12"/>
    </sheetView>
  </sheetViews>
  <sheetFormatPr defaultRowHeight="15" x14ac:dyDescent="0.25"/>
  <cols>
    <col min="1" max="1" width="11.855468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6" max="6" width="15.28515625" customWidth="1"/>
    <col min="10" max="10" width="12.7109375" customWidth="1"/>
    <col min="11" max="11" width="14.7109375" customWidth="1"/>
  </cols>
  <sheetData>
    <row r="1" spans="1:11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11" ht="18.75" x14ac:dyDescent="0.3">
      <c r="A2" s="110" t="s">
        <v>80</v>
      </c>
      <c r="B2" s="110"/>
      <c r="C2" s="110"/>
      <c r="D2" s="110"/>
      <c r="E2" s="110"/>
      <c r="F2" s="110"/>
      <c r="G2" s="110"/>
    </row>
    <row r="3" spans="1:11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11" ht="15.75" x14ac:dyDescent="0.25">
      <c r="A4" s="1" t="s">
        <v>1</v>
      </c>
      <c r="B4" s="1"/>
      <c r="C4" s="1" t="s">
        <v>0</v>
      </c>
      <c r="D4" s="1"/>
      <c r="E4" s="1" t="s">
        <v>105</v>
      </c>
      <c r="F4" s="1"/>
      <c r="G4" s="2"/>
    </row>
    <row r="5" spans="1:11" x14ac:dyDescent="0.25">
      <c r="A5" s="3"/>
      <c r="B5" s="3"/>
      <c r="C5" s="3"/>
      <c r="D5" s="3"/>
      <c r="E5" s="3"/>
      <c r="F5" s="3"/>
      <c r="G5" s="3"/>
    </row>
    <row r="6" spans="1:11" ht="15.75" thickBot="1" x14ac:dyDescent="0.3">
      <c r="A6" s="3"/>
      <c r="B6" s="4"/>
      <c r="C6" s="4"/>
      <c r="D6" s="4"/>
      <c r="E6" s="4"/>
      <c r="F6" s="3"/>
      <c r="G6" s="3"/>
      <c r="J6" s="22"/>
      <c r="K6" s="22"/>
    </row>
    <row r="7" spans="1:11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  <c r="I7" s="22"/>
      <c r="J7" s="21"/>
      <c r="K7" s="21"/>
    </row>
    <row r="8" spans="1:11" ht="15.75" thickTop="1" x14ac:dyDescent="0.25">
      <c r="A8" s="18"/>
      <c r="B8" s="94" t="s">
        <v>108</v>
      </c>
      <c r="C8" s="94" t="s">
        <v>8</v>
      </c>
      <c r="D8" s="66"/>
      <c r="E8" s="66">
        <v>282495.67000000051</v>
      </c>
      <c r="F8" s="3"/>
      <c r="G8" s="3"/>
      <c r="I8" s="22"/>
      <c r="J8" s="21"/>
      <c r="K8" s="21"/>
    </row>
    <row r="9" spans="1:11" x14ac:dyDescent="0.25">
      <c r="A9" s="18"/>
      <c r="B9" s="95" t="s">
        <v>9</v>
      </c>
      <c r="C9" s="95" t="s">
        <v>10</v>
      </c>
      <c r="D9" s="71">
        <v>73976</v>
      </c>
      <c r="E9" s="71">
        <v>18900</v>
      </c>
      <c r="F9" s="3"/>
      <c r="G9" s="3"/>
      <c r="I9" s="22"/>
      <c r="J9" s="21"/>
      <c r="K9" s="21"/>
    </row>
    <row r="10" spans="1:11" x14ac:dyDescent="0.25">
      <c r="A10" s="18"/>
      <c r="B10" s="95" t="s">
        <v>11</v>
      </c>
      <c r="C10" s="95" t="s">
        <v>10</v>
      </c>
      <c r="D10" s="71"/>
      <c r="E10" s="71">
        <v>16209</v>
      </c>
      <c r="F10" s="3"/>
      <c r="G10" s="3"/>
      <c r="I10" s="22"/>
      <c r="J10" s="21"/>
      <c r="K10" s="21"/>
    </row>
    <row r="11" spans="1:11" x14ac:dyDescent="0.25">
      <c r="A11" s="18"/>
      <c r="B11" s="95" t="s">
        <v>12</v>
      </c>
      <c r="C11" s="95" t="s">
        <v>10</v>
      </c>
      <c r="D11" s="71">
        <v>26888</v>
      </c>
      <c r="E11" s="71">
        <v>12529</v>
      </c>
      <c r="F11" s="3"/>
      <c r="G11" s="3"/>
      <c r="I11" s="22"/>
      <c r="J11" s="21"/>
      <c r="K11" s="21"/>
    </row>
    <row r="12" spans="1:11" x14ac:dyDescent="0.25">
      <c r="A12" s="18"/>
      <c r="B12" s="95" t="s">
        <v>13</v>
      </c>
      <c r="C12" s="95" t="s">
        <v>10</v>
      </c>
      <c r="D12" s="71"/>
      <c r="E12" s="71"/>
      <c r="F12" s="3"/>
      <c r="G12" s="3"/>
      <c r="I12" s="22"/>
      <c r="J12" s="21"/>
      <c r="K12" s="25"/>
    </row>
    <row r="13" spans="1:11" x14ac:dyDescent="0.25">
      <c r="A13" s="18"/>
      <c r="B13" s="95" t="s">
        <v>14</v>
      </c>
      <c r="C13" s="95" t="s">
        <v>10</v>
      </c>
      <c r="D13" s="71"/>
      <c r="E13" s="71"/>
      <c r="F13" s="3"/>
      <c r="G13" s="3"/>
      <c r="I13" s="22"/>
      <c r="J13" s="21"/>
      <c r="K13" s="21"/>
    </row>
    <row r="14" spans="1:11" x14ac:dyDescent="0.25">
      <c r="A14" s="18"/>
      <c r="B14" s="95" t="s">
        <v>15</v>
      </c>
      <c r="C14" s="95" t="s">
        <v>10</v>
      </c>
      <c r="D14" s="71"/>
      <c r="E14" s="71"/>
      <c r="F14" s="3"/>
      <c r="G14" s="3"/>
      <c r="I14" s="22"/>
      <c r="J14" s="21"/>
      <c r="K14" s="21"/>
    </row>
    <row r="15" spans="1:11" x14ac:dyDescent="0.25">
      <c r="A15" s="18"/>
      <c r="B15" s="95" t="s">
        <v>16</v>
      </c>
      <c r="C15" s="95" t="s">
        <v>10</v>
      </c>
      <c r="D15" s="71"/>
      <c r="E15" s="71"/>
      <c r="F15" s="3"/>
      <c r="G15" s="3"/>
      <c r="I15" s="22"/>
      <c r="J15" s="21"/>
      <c r="K15" s="21"/>
    </row>
    <row r="16" spans="1:11" x14ac:dyDescent="0.25">
      <c r="A16" s="18"/>
      <c r="B16" s="95" t="s">
        <v>72</v>
      </c>
      <c r="C16" s="95" t="s">
        <v>10</v>
      </c>
      <c r="D16" s="71"/>
      <c r="E16" s="71"/>
      <c r="F16" s="3"/>
      <c r="G16" s="3"/>
      <c r="I16" s="22"/>
      <c r="J16" s="21"/>
      <c r="K16" s="21"/>
    </row>
    <row r="17" spans="1:11" x14ac:dyDescent="0.25">
      <c r="A17" s="18"/>
      <c r="B17" s="95" t="s">
        <v>17</v>
      </c>
      <c r="C17" s="95" t="s">
        <v>10</v>
      </c>
      <c r="D17" s="71"/>
      <c r="E17" s="71"/>
      <c r="F17" s="3"/>
      <c r="G17" s="3"/>
      <c r="I17" s="22"/>
      <c r="J17" s="21"/>
      <c r="K17" s="21"/>
    </row>
    <row r="18" spans="1:11" x14ac:dyDescent="0.25">
      <c r="A18" s="18"/>
      <c r="B18" s="95" t="s">
        <v>18</v>
      </c>
      <c r="C18" s="95" t="s">
        <v>10</v>
      </c>
      <c r="D18" s="71"/>
      <c r="E18" s="71"/>
      <c r="F18" s="3"/>
      <c r="G18" s="3"/>
      <c r="I18" s="22"/>
      <c r="J18" s="21"/>
      <c r="K18" s="21"/>
    </row>
    <row r="19" spans="1:11" x14ac:dyDescent="0.25">
      <c r="A19" s="18"/>
      <c r="B19" s="95" t="s">
        <v>19</v>
      </c>
      <c r="C19" s="95" t="s">
        <v>10</v>
      </c>
      <c r="D19" s="71"/>
      <c r="E19" s="71"/>
      <c r="F19" s="3"/>
      <c r="G19" s="3"/>
      <c r="I19" s="22"/>
      <c r="J19" s="21"/>
      <c r="K19" s="21"/>
    </row>
    <row r="20" spans="1:11" x14ac:dyDescent="0.25">
      <c r="A20" s="18"/>
      <c r="B20" s="95" t="s">
        <v>20</v>
      </c>
      <c r="C20" s="95" t="s">
        <v>10</v>
      </c>
      <c r="D20" s="71"/>
      <c r="E20" s="71"/>
      <c r="F20" s="3"/>
      <c r="G20" s="3"/>
      <c r="I20" s="22"/>
      <c r="J20" s="21"/>
      <c r="K20" s="21"/>
    </row>
    <row r="21" spans="1:11" x14ac:dyDescent="0.25">
      <c r="A21" s="18"/>
      <c r="B21" s="95" t="s">
        <v>50</v>
      </c>
      <c r="C21" s="95"/>
      <c r="D21" s="67"/>
      <c r="E21" s="67"/>
      <c r="F21" s="3"/>
      <c r="G21" s="3"/>
      <c r="I21" s="22"/>
      <c r="J21" s="24"/>
      <c r="K21" s="24"/>
    </row>
    <row r="22" spans="1:11" ht="15.75" thickBot="1" x14ac:dyDescent="0.3">
      <c r="A22" s="18"/>
      <c r="B22" s="96"/>
      <c r="C22" s="96"/>
      <c r="D22" s="68"/>
      <c r="E22" s="68"/>
      <c r="F22" s="3"/>
      <c r="G22" s="3"/>
      <c r="I22" s="22"/>
      <c r="J22" s="24"/>
      <c r="K22" s="24"/>
    </row>
    <row r="23" spans="1:11" ht="16.5" thickTop="1" thickBot="1" x14ac:dyDescent="0.3">
      <c r="A23" s="18"/>
      <c r="B23" s="111" t="s">
        <v>109</v>
      </c>
      <c r="C23" s="112"/>
      <c r="D23" s="69">
        <f>D24-SUM(D8:D22)</f>
        <v>229269.67000000051</v>
      </c>
      <c r="E23" s="69">
        <f>E24-SUM(E8:E22)</f>
        <v>0</v>
      </c>
      <c r="F23" s="6"/>
      <c r="G23" s="3"/>
      <c r="I23" s="22"/>
      <c r="J23" s="22"/>
      <c r="K23" s="22"/>
    </row>
    <row r="24" spans="1:11" ht="16.5" thickTop="1" thickBot="1" x14ac:dyDescent="0.3">
      <c r="A24" s="19"/>
      <c r="B24" s="111" t="s">
        <v>21</v>
      </c>
      <c r="C24" s="112"/>
      <c r="D24" s="69">
        <f>IF(SUM(E8:E22)&gt;SUM(D8:D22),SUM(E8:E22),SUM(D8:D22))</f>
        <v>330133.67000000051</v>
      </c>
      <c r="E24" s="69">
        <f>IF(SUM(F8:F22)&gt;SUM(E8:E22),SUM(F8:F22),SUM(E8:E22))</f>
        <v>330133.67000000051</v>
      </c>
      <c r="F24" s="3"/>
      <c r="G24" s="3"/>
      <c r="I24" s="22"/>
      <c r="J24" s="22"/>
      <c r="K24" s="24"/>
    </row>
    <row r="25" spans="1:11" ht="16.5" thickTop="1" thickBot="1" x14ac:dyDescent="0.3">
      <c r="A25" s="18"/>
      <c r="B25" s="111" t="s">
        <v>110</v>
      </c>
      <c r="C25" s="112"/>
      <c r="D25" s="69">
        <f>E23</f>
        <v>0</v>
      </c>
      <c r="E25" s="69">
        <f>D23</f>
        <v>229269.67000000051</v>
      </c>
      <c r="F25" s="3"/>
      <c r="G25" s="3"/>
      <c r="I25" s="22"/>
      <c r="J25" s="22"/>
      <c r="K25" s="22"/>
    </row>
    <row r="26" spans="1:11" ht="15.75" thickTop="1" x14ac:dyDescent="0.25">
      <c r="A26" s="3"/>
      <c r="B26" s="3"/>
      <c r="C26" s="3"/>
      <c r="D26" s="7"/>
      <c r="E26" s="7"/>
      <c r="F26" s="3"/>
      <c r="G26" s="3"/>
      <c r="I26" s="22"/>
      <c r="J26" s="22"/>
      <c r="K26" s="24"/>
    </row>
    <row r="27" spans="1:11" x14ac:dyDescent="0.25">
      <c r="A27" s="3"/>
      <c r="B27" s="3"/>
      <c r="C27" s="3"/>
      <c r="D27" s="3"/>
      <c r="E27" s="3"/>
      <c r="F27" s="3"/>
      <c r="G27" s="3"/>
      <c r="I27" s="22"/>
      <c r="J27" s="22"/>
      <c r="K27" s="22"/>
    </row>
    <row r="28" spans="1:11" x14ac:dyDescent="0.25">
      <c r="A28" s="3"/>
      <c r="B28" s="3"/>
      <c r="C28" s="3"/>
      <c r="D28" s="3"/>
      <c r="E28" s="3"/>
      <c r="F28" s="3"/>
      <c r="G28" s="3"/>
    </row>
    <row r="29" spans="1:11" x14ac:dyDescent="0.25">
      <c r="A29" s="3" t="s">
        <v>22</v>
      </c>
      <c r="B29" s="3"/>
      <c r="C29" s="3"/>
      <c r="D29" s="3"/>
      <c r="E29" s="3"/>
      <c r="F29" s="3"/>
      <c r="G29" s="3"/>
    </row>
    <row r="30" spans="1:11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11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11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4" workbookViewId="0">
      <selection activeCell="E12" sqref="E12"/>
    </sheetView>
  </sheetViews>
  <sheetFormatPr defaultRowHeight="15" x14ac:dyDescent="0.25"/>
  <cols>
    <col min="1" max="1" width="13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9" max="9" width="9.85546875" bestFit="1" customWidth="1"/>
    <col min="11" max="11" width="13.140625" customWidth="1"/>
    <col min="12" max="12" width="12.85546875" customWidth="1"/>
  </cols>
  <sheetData>
    <row r="1" spans="1:12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12" ht="18.75" x14ac:dyDescent="0.3">
      <c r="A2" s="110" t="s">
        <v>81</v>
      </c>
      <c r="B2" s="110"/>
      <c r="C2" s="110"/>
      <c r="D2" s="110"/>
      <c r="E2" s="110"/>
      <c r="F2" s="110"/>
      <c r="G2" s="110"/>
    </row>
    <row r="3" spans="1:12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12" ht="15.75" x14ac:dyDescent="0.25">
      <c r="A4" s="1" t="s">
        <v>1</v>
      </c>
      <c r="B4" s="1"/>
      <c r="C4" s="1" t="s">
        <v>27</v>
      </c>
      <c r="D4" s="1"/>
      <c r="E4" s="1" t="s">
        <v>104</v>
      </c>
      <c r="F4" s="1"/>
      <c r="G4" s="2"/>
    </row>
    <row r="5" spans="1:12" x14ac:dyDescent="0.25">
      <c r="A5" s="3"/>
      <c r="B5" s="3"/>
      <c r="C5" s="3" t="s">
        <v>28</v>
      </c>
      <c r="D5" s="3"/>
      <c r="E5" s="3"/>
      <c r="F5" s="3"/>
      <c r="G5" s="3"/>
    </row>
    <row r="6" spans="1:12" ht="15.75" thickBot="1" x14ac:dyDescent="0.3">
      <c r="A6" s="3"/>
      <c r="B6" s="4"/>
      <c r="C6" s="4"/>
      <c r="D6" s="4"/>
      <c r="E6" s="4"/>
      <c r="F6" s="3"/>
      <c r="G6" s="3"/>
    </row>
    <row r="7" spans="1:12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12" ht="15.75" thickTop="1" x14ac:dyDescent="0.25">
      <c r="A8" s="18"/>
      <c r="B8" s="11" t="s">
        <v>108</v>
      </c>
      <c r="C8" s="11" t="s">
        <v>8</v>
      </c>
      <c r="D8" s="66"/>
      <c r="E8" s="66">
        <v>0</v>
      </c>
      <c r="F8" s="3"/>
      <c r="G8" s="3"/>
      <c r="I8" s="20"/>
      <c r="K8" s="21"/>
      <c r="L8" s="21"/>
    </row>
    <row r="9" spans="1:12" x14ac:dyDescent="0.25">
      <c r="A9" s="18"/>
      <c r="B9" s="13" t="s">
        <v>9</v>
      </c>
      <c r="C9" s="13" t="s">
        <v>10</v>
      </c>
      <c r="D9" s="71"/>
      <c r="E9" s="71">
        <v>800</v>
      </c>
      <c r="F9" s="3"/>
      <c r="G9" s="3"/>
      <c r="K9" s="21"/>
      <c r="L9" s="21"/>
    </row>
    <row r="10" spans="1:12" x14ac:dyDescent="0.25">
      <c r="A10" s="18"/>
      <c r="B10" s="13" t="s">
        <v>11</v>
      </c>
      <c r="C10" s="13" t="s">
        <v>10</v>
      </c>
      <c r="D10" s="71"/>
      <c r="E10" s="71">
        <v>800</v>
      </c>
      <c r="F10" s="3"/>
      <c r="G10" s="3"/>
      <c r="K10" s="21"/>
      <c r="L10" s="21"/>
    </row>
    <row r="11" spans="1:12" x14ac:dyDescent="0.25">
      <c r="A11" s="18"/>
      <c r="B11" s="13" t="s">
        <v>12</v>
      </c>
      <c r="C11" s="13" t="s">
        <v>10</v>
      </c>
      <c r="D11" s="71"/>
      <c r="E11" s="71">
        <v>800</v>
      </c>
      <c r="F11" s="3"/>
      <c r="G11" s="3"/>
      <c r="K11" s="21"/>
      <c r="L11" s="21"/>
    </row>
    <row r="12" spans="1:12" x14ac:dyDescent="0.25">
      <c r="A12" s="18"/>
      <c r="B12" s="13" t="s">
        <v>13</v>
      </c>
      <c r="C12" s="13" t="s">
        <v>10</v>
      </c>
      <c r="D12" s="71"/>
      <c r="E12" s="71"/>
      <c r="F12" s="3"/>
      <c r="G12" s="3"/>
      <c r="K12" s="21"/>
      <c r="L12" s="21"/>
    </row>
    <row r="13" spans="1:12" x14ac:dyDescent="0.25">
      <c r="A13" s="18"/>
      <c r="B13" s="13" t="s">
        <v>14</v>
      </c>
      <c r="C13" s="13" t="s">
        <v>10</v>
      </c>
      <c r="D13" s="71"/>
      <c r="E13" s="71"/>
      <c r="F13" s="3"/>
      <c r="G13" s="3"/>
      <c r="K13" s="21"/>
      <c r="L13" s="21"/>
    </row>
    <row r="14" spans="1:12" x14ac:dyDescent="0.25">
      <c r="A14" s="18"/>
      <c r="B14" s="13" t="s">
        <v>15</v>
      </c>
      <c r="C14" s="13" t="s">
        <v>10</v>
      </c>
      <c r="D14" s="71"/>
      <c r="E14" s="71"/>
      <c r="F14" s="3"/>
      <c r="G14" s="3"/>
      <c r="K14" s="21"/>
      <c r="L14" s="23"/>
    </row>
    <row r="15" spans="1:12" x14ac:dyDescent="0.25">
      <c r="A15" s="18"/>
      <c r="B15" s="13" t="s">
        <v>16</v>
      </c>
      <c r="C15" s="13" t="s">
        <v>10</v>
      </c>
      <c r="D15" s="71"/>
      <c r="E15" s="71"/>
      <c r="F15" s="3"/>
      <c r="G15" s="3"/>
      <c r="K15" s="21"/>
      <c r="L15" s="21"/>
    </row>
    <row r="16" spans="1:12" x14ac:dyDescent="0.25">
      <c r="A16" s="18"/>
      <c r="B16" s="13" t="s">
        <v>72</v>
      </c>
      <c r="C16" s="13" t="s">
        <v>10</v>
      </c>
      <c r="D16" s="71"/>
      <c r="E16" s="71"/>
      <c r="F16" s="3"/>
      <c r="G16" s="3"/>
      <c r="K16" s="21"/>
      <c r="L16" s="21"/>
    </row>
    <row r="17" spans="1:12" x14ac:dyDescent="0.25">
      <c r="A17" s="18"/>
      <c r="B17" s="13" t="s">
        <v>17</v>
      </c>
      <c r="C17" s="13" t="s">
        <v>10</v>
      </c>
      <c r="D17" s="71"/>
      <c r="E17" s="71"/>
      <c r="F17" s="3"/>
      <c r="G17" s="3"/>
      <c r="K17" s="21"/>
      <c r="L17" s="21"/>
    </row>
    <row r="18" spans="1:12" x14ac:dyDescent="0.25">
      <c r="A18" s="18"/>
      <c r="B18" s="13" t="s">
        <v>18</v>
      </c>
      <c r="C18" s="13" t="s">
        <v>10</v>
      </c>
      <c r="D18" s="71"/>
      <c r="E18" s="71"/>
      <c r="F18" s="3"/>
      <c r="G18" s="3"/>
      <c r="K18" s="21"/>
      <c r="L18" s="21"/>
    </row>
    <row r="19" spans="1:12" x14ac:dyDescent="0.25">
      <c r="A19" s="18"/>
      <c r="B19" s="13" t="s">
        <v>19</v>
      </c>
      <c r="C19" s="13" t="s">
        <v>10</v>
      </c>
      <c r="D19" s="71"/>
      <c r="E19" s="71"/>
      <c r="F19" s="3"/>
      <c r="G19" s="3"/>
      <c r="K19" s="21"/>
      <c r="L19" s="21"/>
    </row>
    <row r="20" spans="1:12" x14ac:dyDescent="0.25">
      <c r="A20" s="18"/>
      <c r="B20" s="13" t="s">
        <v>20</v>
      </c>
      <c r="C20" s="13" t="s">
        <v>10</v>
      </c>
      <c r="D20" s="71"/>
      <c r="E20" s="71"/>
      <c r="F20" s="3"/>
      <c r="G20" s="3"/>
      <c r="K20" s="22"/>
      <c r="L20" s="22"/>
    </row>
    <row r="21" spans="1:12" x14ac:dyDescent="0.25">
      <c r="A21" s="18"/>
      <c r="B21" s="13" t="s">
        <v>50</v>
      </c>
      <c r="C21" s="13"/>
      <c r="D21" s="67"/>
      <c r="E21" s="67"/>
      <c r="F21" s="3"/>
      <c r="G21" s="3"/>
      <c r="K21" s="24"/>
      <c r="L21" s="24"/>
    </row>
    <row r="22" spans="1:12" ht="15.75" thickBot="1" x14ac:dyDescent="0.3">
      <c r="A22" s="18"/>
      <c r="B22" s="15"/>
      <c r="C22" s="15"/>
      <c r="D22" s="16"/>
      <c r="E22" s="16"/>
      <c r="F22" s="3"/>
      <c r="G22" s="3"/>
      <c r="K22" s="22"/>
      <c r="L22" s="22"/>
    </row>
    <row r="23" spans="1:12" ht="16.5" thickTop="1" thickBot="1" x14ac:dyDescent="0.3">
      <c r="A23" s="18"/>
      <c r="B23" s="113" t="s">
        <v>109</v>
      </c>
      <c r="C23" s="114"/>
      <c r="D23" s="17">
        <f>D24-SUM(D8:D22)</f>
        <v>2400</v>
      </c>
      <c r="E23" s="17">
        <f>E24-SUM(E8:E22)</f>
        <v>0</v>
      </c>
      <c r="F23" s="6"/>
      <c r="G23" s="3"/>
    </row>
    <row r="24" spans="1:12" ht="16.5" thickTop="1" thickBot="1" x14ac:dyDescent="0.3">
      <c r="A24" s="19"/>
      <c r="B24" s="113" t="s">
        <v>21</v>
      </c>
      <c r="C24" s="114"/>
      <c r="D24" s="17">
        <f>IF(SUM(E8:E22)&gt;SUM(D8:D22),SUM(E8:E22),SUM(D8:D22))</f>
        <v>2400</v>
      </c>
      <c r="E24" s="17">
        <f>IF(SUM(F8:F22)&gt;SUM(E8:E22),SUM(F8:F22),SUM(E8:E22))</f>
        <v>2400</v>
      </c>
      <c r="F24" s="3"/>
      <c r="G24" s="3"/>
      <c r="I24" s="20"/>
    </row>
    <row r="25" spans="1:12" ht="16.5" thickTop="1" thickBot="1" x14ac:dyDescent="0.3">
      <c r="A25" s="18"/>
      <c r="B25" s="113" t="s">
        <v>110</v>
      </c>
      <c r="C25" s="114"/>
      <c r="D25" s="17">
        <f>E23</f>
        <v>0</v>
      </c>
      <c r="E25" s="17">
        <f>D23</f>
        <v>2400</v>
      </c>
      <c r="F25" s="3"/>
      <c r="G25" s="3"/>
    </row>
    <row r="26" spans="1:12" ht="15.75" thickTop="1" x14ac:dyDescent="0.25">
      <c r="A26" s="3"/>
      <c r="B26" s="3"/>
      <c r="C26" s="3"/>
      <c r="D26" s="7"/>
      <c r="E26" s="7"/>
      <c r="F26" s="3"/>
      <c r="G26" s="3"/>
    </row>
    <row r="27" spans="1:12" x14ac:dyDescent="0.25">
      <c r="A27" s="3"/>
      <c r="B27" s="3"/>
      <c r="C27" s="3"/>
      <c r="D27" s="3"/>
      <c r="E27" s="3"/>
      <c r="F27" s="3"/>
      <c r="G27" s="3"/>
    </row>
    <row r="28" spans="1:12" x14ac:dyDescent="0.25">
      <c r="A28" s="3"/>
      <c r="B28" s="3"/>
      <c r="C28" s="3"/>
      <c r="D28" s="3"/>
      <c r="E28" s="3"/>
      <c r="F28" s="3"/>
      <c r="G28" s="3"/>
    </row>
    <row r="29" spans="1:12" x14ac:dyDescent="0.25">
      <c r="A29" s="3" t="s">
        <v>22</v>
      </c>
      <c r="B29" s="3"/>
      <c r="C29" s="3"/>
      <c r="D29" s="3"/>
      <c r="E29" s="3"/>
      <c r="F29" s="3"/>
      <c r="G29" s="3"/>
    </row>
    <row r="30" spans="1:12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12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12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opLeftCell="A4" workbookViewId="0">
      <selection activeCell="F11" sqref="F11"/>
    </sheetView>
  </sheetViews>
  <sheetFormatPr defaultRowHeight="15" x14ac:dyDescent="0.25"/>
  <cols>
    <col min="1" max="1" width="13.71093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11" max="11" width="10.7109375" customWidth="1"/>
    <col min="12" max="12" width="11.42578125" customWidth="1"/>
  </cols>
  <sheetData>
    <row r="1" spans="1:12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12" ht="18.75" x14ac:dyDescent="0.3">
      <c r="A2" s="110" t="s">
        <v>79</v>
      </c>
      <c r="B2" s="110"/>
      <c r="C2" s="110"/>
      <c r="D2" s="110"/>
      <c r="E2" s="110"/>
      <c r="F2" s="110"/>
      <c r="G2" s="110"/>
    </row>
    <row r="3" spans="1:12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12" ht="15.75" x14ac:dyDescent="0.25">
      <c r="A4" s="1" t="s">
        <v>1</v>
      </c>
      <c r="B4" s="1"/>
      <c r="C4" s="1" t="s">
        <v>29</v>
      </c>
      <c r="D4" s="1"/>
      <c r="E4" s="1" t="s">
        <v>103</v>
      </c>
      <c r="F4" s="1"/>
      <c r="G4" s="2"/>
    </row>
    <row r="5" spans="1:12" x14ac:dyDescent="0.25">
      <c r="A5" s="3"/>
      <c r="B5" s="3"/>
      <c r="C5" s="3" t="s">
        <v>30</v>
      </c>
      <c r="D5" s="3"/>
      <c r="E5" s="3"/>
      <c r="F5" s="3"/>
      <c r="G5" s="3"/>
    </row>
    <row r="6" spans="1:12" ht="15.75" thickBot="1" x14ac:dyDescent="0.3">
      <c r="A6" s="3"/>
      <c r="B6" s="4"/>
      <c r="C6" s="4"/>
      <c r="D6" s="4"/>
      <c r="E6" s="4"/>
      <c r="F6" s="3"/>
      <c r="G6" s="3"/>
    </row>
    <row r="7" spans="1:12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12" ht="15.75" thickTop="1" x14ac:dyDescent="0.25">
      <c r="A8" s="18"/>
      <c r="B8" s="94" t="s">
        <v>108</v>
      </c>
      <c r="C8" s="94" t="s">
        <v>8</v>
      </c>
      <c r="D8" s="66"/>
      <c r="E8" s="66">
        <v>0</v>
      </c>
      <c r="F8" s="3"/>
      <c r="G8" s="3"/>
    </row>
    <row r="9" spans="1:12" x14ac:dyDescent="0.25">
      <c r="A9" s="18"/>
      <c r="B9" s="95" t="s">
        <v>9</v>
      </c>
      <c r="C9" s="95" t="s">
        <v>10</v>
      </c>
      <c r="D9" s="71"/>
      <c r="E9" s="71">
        <v>300</v>
      </c>
      <c r="F9" s="3"/>
      <c r="G9" s="3"/>
    </row>
    <row r="10" spans="1:12" x14ac:dyDescent="0.25">
      <c r="A10" s="18"/>
      <c r="B10" s="95" t="s">
        <v>11</v>
      </c>
      <c r="C10" s="95" t="s">
        <v>10</v>
      </c>
      <c r="D10" s="71"/>
      <c r="E10" s="71">
        <v>250</v>
      </c>
      <c r="F10" s="3"/>
      <c r="G10" s="3"/>
      <c r="K10" s="21"/>
      <c r="L10" s="21"/>
    </row>
    <row r="11" spans="1:12" x14ac:dyDescent="0.25">
      <c r="A11" s="18"/>
      <c r="B11" s="95" t="s">
        <v>12</v>
      </c>
      <c r="C11" s="95" t="s">
        <v>10</v>
      </c>
      <c r="D11" s="71">
        <v>775</v>
      </c>
      <c r="E11" s="71">
        <v>225</v>
      </c>
      <c r="F11" s="3"/>
      <c r="G11" s="3"/>
      <c r="K11" s="21"/>
      <c r="L11" s="21"/>
    </row>
    <row r="12" spans="1:12" x14ac:dyDescent="0.25">
      <c r="A12" s="18"/>
      <c r="B12" s="95" t="s">
        <v>13</v>
      </c>
      <c r="C12" s="95" t="s">
        <v>10</v>
      </c>
      <c r="D12" s="71"/>
      <c r="E12" s="71"/>
      <c r="F12" s="3"/>
      <c r="G12" s="3"/>
      <c r="K12" s="21"/>
      <c r="L12" s="21"/>
    </row>
    <row r="13" spans="1:12" x14ac:dyDescent="0.25">
      <c r="A13" s="18"/>
      <c r="B13" s="95" t="s">
        <v>14</v>
      </c>
      <c r="C13" s="95" t="s">
        <v>10</v>
      </c>
      <c r="D13" s="71"/>
      <c r="E13" s="71"/>
      <c r="F13" s="3"/>
      <c r="G13" s="3"/>
      <c r="K13" s="21"/>
      <c r="L13" s="21"/>
    </row>
    <row r="14" spans="1:12" x14ac:dyDescent="0.25">
      <c r="A14" s="18"/>
      <c r="B14" s="95" t="s">
        <v>15</v>
      </c>
      <c r="C14" s="95" t="s">
        <v>10</v>
      </c>
      <c r="D14" s="71"/>
      <c r="E14" s="71"/>
      <c r="F14" s="3"/>
      <c r="G14" s="3"/>
      <c r="K14" s="21"/>
      <c r="L14" s="21"/>
    </row>
    <row r="15" spans="1:12" x14ac:dyDescent="0.25">
      <c r="A15" s="18"/>
      <c r="B15" s="95" t="s">
        <v>16</v>
      </c>
      <c r="C15" s="95" t="s">
        <v>10</v>
      </c>
      <c r="D15" s="71"/>
      <c r="E15" s="71"/>
      <c r="F15" s="3"/>
      <c r="G15" s="3"/>
      <c r="K15" s="21"/>
      <c r="L15" s="21"/>
    </row>
    <row r="16" spans="1:12" x14ac:dyDescent="0.25">
      <c r="A16" s="18"/>
      <c r="B16" s="95" t="s">
        <v>72</v>
      </c>
      <c r="C16" s="95" t="s">
        <v>10</v>
      </c>
      <c r="D16" s="71"/>
      <c r="E16" s="71"/>
      <c r="F16" s="3"/>
      <c r="G16" s="3"/>
      <c r="K16" s="21"/>
      <c r="L16" s="21"/>
    </row>
    <row r="17" spans="1:15" x14ac:dyDescent="0.25">
      <c r="A17" s="18"/>
      <c r="B17" s="95" t="s">
        <v>17</v>
      </c>
      <c r="C17" s="95" t="s">
        <v>10</v>
      </c>
      <c r="D17" s="71"/>
      <c r="E17" s="71"/>
      <c r="F17" s="3"/>
      <c r="G17" s="3"/>
      <c r="K17" s="21"/>
      <c r="L17" s="21"/>
    </row>
    <row r="18" spans="1:15" x14ac:dyDescent="0.25">
      <c r="A18" s="18"/>
      <c r="B18" s="95" t="s">
        <v>18</v>
      </c>
      <c r="C18" s="95" t="s">
        <v>10</v>
      </c>
      <c r="D18" s="71"/>
      <c r="E18" s="71"/>
      <c r="F18" s="3"/>
      <c r="G18" s="3"/>
      <c r="K18" s="21"/>
      <c r="L18" s="21"/>
    </row>
    <row r="19" spans="1:15" x14ac:dyDescent="0.25">
      <c r="A19" s="18"/>
      <c r="B19" s="95" t="s">
        <v>19</v>
      </c>
      <c r="C19" s="95" t="s">
        <v>10</v>
      </c>
      <c r="D19" s="71"/>
      <c r="E19" s="71"/>
      <c r="F19" s="3"/>
      <c r="G19" s="3"/>
      <c r="K19" s="22"/>
      <c r="L19" s="21"/>
    </row>
    <row r="20" spans="1:15" x14ac:dyDescent="0.25">
      <c r="A20" s="18"/>
      <c r="B20" s="95" t="s">
        <v>20</v>
      </c>
      <c r="C20" s="95" t="s">
        <v>10</v>
      </c>
      <c r="D20" s="71"/>
      <c r="E20" s="71"/>
      <c r="F20" s="3"/>
      <c r="G20" s="3"/>
      <c r="K20" s="22"/>
      <c r="L20" s="21"/>
    </row>
    <row r="21" spans="1:15" x14ac:dyDescent="0.25">
      <c r="A21" s="18"/>
      <c r="B21" s="95" t="s">
        <v>50</v>
      </c>
      <c r="C21" s="95"/>
      <c r="D21" s="67"/>
      <c r="E21" s="67"/>
      <c r="F21" s="3"/>
      <c r="G21" s="3"/>
    </row>
    <row r="22" spans="1:15" ht="15.75" thickBot="1" x14ac:dyDescent="0.3">
      <c r="A22" s="18"/>
      <c r="B22" s="96"/>
      <c r="C22" s="96"/>
      <c r="D22" s="68"/>
      <c r="E22" s="68"/>
      <c r="F22" s="3"/>
      <c r="G22" s="3"/>
      <c r="M22" t="s">
        <v>53</v>
      </c>
    </row>
    <row r="23" spans="1:15" ht="16.5" thickTop="1" thickBot="1" x14ac:dyDescent="0.3">
      <c r="A23" s="18"/>
      <c r="B23" s="111" t="s">
        <v>109</v>
      </c>
      <c r="C23" s="112"/>
      <c r="D23" s="69">
        <f>G24</f>
        <v>0</v>
      </c>
      <c r="E23" s="69">
        <f>E24-SUM(E8:E22)</f>
        <v>0</v>
      </c>
      <c r="F23" s="6"/>
      <c r="G23" s="3"/>
      <c r="K23" s="20"/>
      <c r="L23" s="20"/>
    </row>
    <row r="24" spans="1:15" ht="16.5" thickTop="1" thickBot="1" x14ac:dyDescent="0.3">
      <c r="A24" s="19"/>
      <c r="B24" s="111" t="s">
        <v>21</v>
      </c>
      <c r="C24" s="112"/>
      <c r="D24" s="69">
        <f>IF(SUM(E8:E22)&gt;SUM(D8:D22),SUM(E8:E22),SUM(D8:D22))</f>
        <v>775</v>
      </c>
      <c r="E24" s="69">
        <f>IF(SUM(F8:F22)&gt;SUM(E8:E22),SUM(F8:F22),SUM(E8:E22))</f>
        <v>775</v>
      </c>
      <c r="F24" s="3"/>
      <c r="G24" s="3"/>
      <c r="O24">
        <v>0</v>
      </c>
    </row>
    <row r="25" spans="1:15" ht="16.5" thickTop="1" thickBot="1" x14ac:dyDescent="0.3">
      <c r="A25" s="18"/>
      <c r="B25" s="111" t="s">
        <v>110</v>
      </c>
      <c r="C25" s="112"/>
      <c r="D25" s="69">
        <f>E23</f>
        <v>0</v>
      </c>
      <c r="E25" s="69">
        <f>D23</f>
        <v>0</v>
      </c>
      <c r="F25" s="3"/>
      <c r="G25" s="3"/>
      <c r="L25" s="20"/>
    </row>
    <row r="26" spans="1:15" ht="15.75" thickTop="1" x14ac:dyDescent="0.25">
      <c r="A26" s="3"/>
      <c r="B26" s="3"/>
      <c r="C26" s="3"/>
      <c r="D26" s="7"/>
      <c r="E26" s="7"/>
      <c r="F26" s="3"/>
      <c r="G26" s="3"/>
    </row>
    <row r="27" spans="1:15" x14ac:dyDescent="0.25">
      <c r="A27" s="3"/>
      <c r="B27" s="3"/>
      <c r="C27" s="3"/>
      <c r="D27" s="3"/>
      <c r="E27" s="3"/>
      <c r="F27" s="3"/>
      <c r="G27" s="3"/>
    </row>
    <row r="28" spans="1:15" x14ac:dyDescent="0.25">
      <c r="A28" s="3"/>
      <c r="B28" s="3"/>
      <c r="C28" s="3"/>
      <c r="D28" s="3"/>
      <c r="E28" s="70"/>
      <c r="F28" s="3"/>
      <c r="G28" s="3"/>
    </row>
    <row r="29" spans="1:15" x14ac:dyDescent="0.25">
      <c r="A29" s="3" t="s">
        <v>22</v>
      </c>
      <c r="B29" s="3"/>
      <c r="C29" s="3"/>
      <c r="D29" s="3"/>
      <c r="E29" s="3"/>
      <c r="F29" s="3"/>
      <c r="G29" s="3" t="s">
        <v>53</v>
      </c>
      <c r="H29" t="s">
        <v>53</v>
      </c>
      <c r="I29" t="s">
        <v>53</v>
      </c>
      <c r="J29" t="s">
        <v>53</v>
      </c>
    </row>
    <row r="30" spans="1:15" x14ac:dyDescent="0.25">
      <c r="A30" s="3" t="s">
        <v>23</v>
      </c>
      <c r="B30" s="3"/>
      <c r="C30" s="3"/>
      <c r="D30" s="100" t="s">
        <v>94</v>
      </c>
      <c r="G30" s="3"/>
    </row>
    <row r="31" spans="1:15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15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7" workbookViewId="0">
      <selection activeCell="E12" sqref="E12"/>
    </sheetView>
  </sheetViews>
  <sheetFormatPr defaultRowHeight="15" x14ac:dyDescent="0.25"/>
  <cols>
    <col min="1" max="2" width="13.42578125" customWidth="1"/>
    <col min="3" max="3" width="15.140625" customWidth="1"/>
    <col min="4" max="4" width="15.85546875" customWidth="1"/>
    <col min="5" max="5" width="15.7109375" customWidth="1"/>
    <col min="8" max="8" width="14.5703125" bestFit="1" customWidth="1"/>
    <col min="11" max="11" width="13.42578125" customWidth="1"/>
    <col min="12" max="12" width="14.28515625" customWidth="1"/>
  </cols>
  <sheetData>
    <row r="1" spans="1:12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12" ht="18.75" x14ac:dyDescent="0.3">
      <c r="A2" s="110" t="s">
        <v>79</v>
      </c>
      <c r="B2" s="110"/>
      <c r="C2" s="110"/>
      <c r="D2" s="110"/>
      <c r="E2" s="110"/>
      <c r="F2" s="110"/>
      <c r="G2" s="110"/>
    </row>
    <row r="3" spans="1:12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12" ht="15.75" x14ac:dyDescent="0.25">
      <c r="A4" s="1" t="s">
        <v>1</v>
      </c>
      <c r="B4" s="1"/>
      <c r="C4" s="1" t="s">
        <v>31</v>
      </c>
      <c r="D4" s="1"/>
      <c r="E4" s="1" t="s">
        <v>102</v>
      </c>
      <c r="F4" s="1"/>
      <c r="G4" s="2"/>
    </row>
    <row r="5" spans="1:12" x14ac:dyDescent="0.25">
      <c r="A5" s="3"/>
      <c r="B5" s="3"/>
      <c r="C5" s="80" t="s">
        <v>32</v>
      </c>
      <c r="D5" s="3"/>
      <c r="E5" s="3"/>
      <c r="F5" s="3"/>
      <c r="G5" s="3"/>
    </row>
    <row r="6" spans="1:12" ht="15.75" thickBot="1" x14ac:dyDescent="0.3">
      <c r="A6" s="3"/>
      <c r="B6" s="4"/>
      <c r="C6" s="4"/>
      <c r="D6" s="4"/>
      <c r="E6" s="4"/>
      <c r="F6" s="3"/>
      <c r="G6" s="3"/>
    </row>
    <row r="7" spans="1:12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12" ht="15.75" thickTop="1" x14ac:dyDescent="0.25">
      <c r="A8" s="18"/>
      <c r="B8" s="11" t="s">
        <v>108</v>
      </c>
      <c r="C8" s="11" t="s">
        <v>8</v>
      </c>
      <c r="D8" s="12"/>
      <c r="E8" s="12">
        <v>64565314.339999929</v>
      </c>
      <c r="F8" s="3"/>
      <c r="G8" s="3"/>
    </row>
    <row r="9" spans="1:12" x14ac:dyDescent="0.25">
      <c r="A9" s="18"/>
      <c r="B9" s="13" t="s">
        <v>9</v>
      </c>
      <c r="C9" s="13" t="s">
        <v>10</v>
      </c>
      <c r="D9" s="73">
        <v>7185246.9400000004</v>
      </c>
      <c r="E9" s="73">
        <v>2989979.8</v>
      </c>
      <c r="F9" s="3"/>
      <c r="G9" s="3"/>
      <c r="K9" s="21"/>
      <c r="L9" s="21"/>
    </row>
    <row r="10" spans="1:12" x14ac:dyDescent="0.25">
      <c r="A10" s="18"/>
      <c r="B10" s="13" t="s">
        <v>11</v>
      </c>
      <c r="C10" s="13" t="s">
        <v>10</v>
      </c>
      <c r="D10" s="73">
        <v>3673997.99</v>
      </c>
      <c r="E10" s="73">
        <v>14098.09</v>
      </c>
      <c r="F10" s="3"/>
      <c r="G10" s="3"/>
      <c r="K10" s="21"/>
      <c r="L10" s="21"/>
    </row>
    <row r="11" spans="1:12" x14ac:dyDescent="0.25">
      <c r="A11" s="18"/>
      <c r="B11" s="13" t="s">
        <v>12</v>
      </c>
      <c r="C11" s="13" t="s">
        <v>10</v>
      </c>
      <c r="D11" s="73">
        <v>1301084.6399999999</v>
      </c>
      <c r="E11" s="73">
        <v>649650</v>
      </c>
      <c r="F11" s="3"/>
      <c r="G11" s="3"/>
      <c r="K11" s="21"/>
      <c r="L11" s="21"/>
    </row>
    <row r="12" spans="1:12" x14ac:dyDescent="0.25">
      <c r="A12" s="18"/>
      <c r="B12" s="13" t="s">
        <v>13</v>
      </c>
      <c r="C12" s="13" t="s">
        <v>10</v>
      </c>
      <c r="D12" s="73"/>
      <c r="E12" s="73"/>
      <c r="F12" s="3"/>
      <c r="G12" s="3"/>
      <c r="K12" s="21"/>
      <c r="L12" s="21"/>
    </row>
    <row r="13" spans="1:12" x14ac:dyDescent="0.25">
      <c r="A13" s="18"/>
      <c r="B13" s="13" t="s">
        <v>14</v>
      </c>
      <c r="C13" s="13" t="s">
        <v>10</v>
      </c>
      <c r="D13" s="73"/>
      <c r="E13" s="73"/>
      <c r="F13" s="3"/>
      <c r="G13" s="3"/>
      <c r="K13" s="21"/>
      <c r="L13" s="21"/>
    </row>
    <row r="14" spans="1:12" x14ac:dyDescent="0.25">
      <c r="A14" s="18"/>
      <c r="B14" s="13" t="s">
        <v>15</v>
      </c>
      <c r="C14" s="13" t="s">
        <v>10</v>
      </c>
      <c r="D14" s="73"/>
      <c r="E14" s="73"/>
      <c r="F14" s="3"/>
      <c r="G14" s="3"/>
      <c r="K14" s="21"/>
      <c r="L14" s="21"/>
    </row>
    <row r="15" spans="1:12" x14ac:dyDescent="0.25">
      <c r="A15" s="18"/>
      <c r="B15" s="13" t="s">
        <v>16</v>
      </c>
      <c r="C15" s="13" t="s">
        <v>10</v>
      </c>
      <c r="D15" s="73"/>
      <c r="E15" s="73"/>
      <c r="F15" s="3"/>
      <c r="G15" s="3"/>
      <c r="K15" s="21"/>
      <c r="L15" s="21"/>
    </row>
    <row r="16" spans="1:12" x14ac:dyDescent="0.25">
      <c r="A16" s="18"/>
      <c r="B16" s="13" t="s">
        <v>72</v>
      </c>
      <c r="C16" s="13" t="s">
        <v>10</v>
      </c>
      <c r="D16" s="73"/>
      <c r="E16" s="73"/>
      <c r="F16" s="3"/>
      <c r="G16" s="3"/>
      <c r="K16" s="21"/>
      <c r="L16" s="21"/>
    </row>
    <row r="17" spans="1:12" x14ac:dyDescent="0.25">
      <c r="A17" s="18"/>
      <c r="B17" s="13" t="s">
        <v>17</v>
      </c>
      <c r="C17" s="13" t="s">
        <v>10</v>
      </c>
      <c r="D17" s="73"/>
      <c r="E17" s="73"/>
      <c r="F17" s="3"/>
      <c r="G17" s="3"/>
      <c r="K17" s="21"/>
      <c r="L17" s="21"/>
    </row>
    <row r="18" spans="1:12" x14ac:dyDescent="0.25">
      <c r="A18" s="18"/>
      <c r="B18" s="13" t="s">
        <v>18</v>
      </c>
      <c r="C18" s="13" t="s">
        <v>10</v>
      </c>
      <c r="D18" s="73"/>
      <c r="E18" s="73"/>
      <c r="F18" s="3"/>
      <c r="G18" s="3"/>
      <c r="H18" s="20"/>
      <c r="K18" s="21"/>
      <c r="L18" s="21"/>
    </row>
    <row r="19" spans="1:12" x14ac:dyDescent="0.25">
      <c r="A19" s="18"/>
      <c r="B19" s="13" t="s">
        <v>19</v>
      </c>
      <c r="C19" s="13" t="s">
        <v>10</v>
      </c>
      <c r="D19" s="73"/>
      <c r="E19" s="73"/>
      <c r="F19" s="3"/>
      <c r="G19" s="3"/>
      <c r="K19" s="21"/>
      <c r="L19" s="21"/>
    </row>
    <row r="20" spans="1:12" x14ac:dyDescent="0.25">
      <c r="A20" s="18"/>
      <c r="B20" s="13" t="s">
        <v>20</v>
      </c>
      <c r="C20" s="13" t="s">
        <v>10</v>
      </c>
      <c r="D20" s="73"/>
      <c r="E20" s="73"/>
      <c r="F20" s="3"/>
      <c r="G20" s="3"/>
      <c r="K20" s="21"/>
      <c r="L20" s="21"/>
    </row>
    <row r="21" spans="1:12" x14ac:dyDescent="0.25">
      <c r="A21" s="18"/>
      <c r="B21" s="13" t="s">
        <v>50</v>
      </c>
      <c r="C21" s="13"/>
      <c r="D21" s="93"/>
      <c r="E21" s="14"/>
      <c r="F21" s="3"/>
      <c r="G21" s="3"/>
      <c r="H21" s="20"/>
      <c r="K21" s="21"/>
      <c r="L21" s="21"/>
    </row>
    <row r="22" spans="1:12" ht="15.75" thickBot="1" x14ac:dyDescent="0.3">
      <c r="A22" s="18"/>
      <c r="B22" s="15"/>
      <c r="C22" s="15"/>
      <c r="D22" s="16"/>
      <c r="E22" s="16"/>
      <c r="F22" s="3"/>
      <c r="G22" s="3"/>
      <c r="H22" s="20"/>
      <c r="K22" s="22"/>
      <c r="L22" s="22"/>
    </row>
    <row r="23" spans="1:12" ht="16.5" thickTop="1" thickBot="1" x14ac:dyDescent="0.3">
      <c r="A23" s="18"/>
      <c r="B23" s="113" t="s">
        <v>109</v>
      </c>
      <c r="C23" s="114"/>
      <c r="D23" s="17">
        <f>D24-SUM(D8:D22)</f>
        <v>56058712.659999929</v>
      </c>
      <c r="E23" s="17">
        <f>E24-SUM(E8:E22)</f>
        <v>0</v>
      </c>
      <c r="F23" s="6"/>
      <c r="G23" s="3"/>
      <c r="H23" s="20"/>
      <c r="K23" s="20"/>
      <c r="L23" s="20"/>
    </row>
    <row r="24" spans="1:12" ht="16.5" thickTop="1" thickBot="1" x14ac:dyDescent="0.3">
      <c r="A24" s="19"/>
      <c r="B24" s="113" t="s">
        <v>21</v>
      </c>
      <c r="C24" s="114"/>
      <c r="D24" s="17">
        <f>IF(SUM(E8:E22)&gt;SUM(D8:D22),SUM(E8:E22),SUM(D8:D22))</f>
        <v>68219042.22999993</v>
      </c>
      <c r="E24" s="17">
        <f>IF(SUM(F8:F22)&gt;SUM(E8:E22),SUM(F8:F22),SUM(E8:E22))</f>
        <v>68219042.22999993</v>
      </c>
      <c r="F24" s="3"/>
      <c r="G24" s="3"/>
      <c r="L24" s="20"/>
    </row>
    <row r="25" spans="1:12" ht="16.5" thickTop="1" thickBot="1" x14ac:dyDescent="0.3">
      <c r="A25" s="18"/>
      <c r="B25" s="113" t="s">
        <v>110</v>
      </c>
      <c r="C25" s="114"/>
      <c r="D25" s="17">
        <f>E23</f>
        <v>0</v>
      </c>
      <c r="E25" s="17">
        <f>D23</f>
        <v>56058712.659999929</v>
      </c>
      <c r="F25" s="3"/>
      <c r="G25" s="3"/>
    </row>
    <row r="26" spans="1:12" ht="15.75" thickTop="1" x14ac:dyDescent="0.25">
      <c r="A26" s="3"/>
      <c r="B26" s="3"/>
      <c r="C26" s="3"/>
      <c r="D26" s="7"/>
      <c r="E26" s="7"/>
      <c r="F26" s="3"/>
      <c r="G26" s="3"/>
    </row>
    <row r="27" spans="1:12" x14ac:dyDescent="0.25">
      <c r="A27" s="3"/>
      <c r="B27" s="3"/>
      <c r="C27" s="3"/>
      <c r="D27" s="3"/>
      <c r="E27" s="3"/>
      <c r="F27" s="3"/>
      <c r="G27" s="3"/>
    </row>
    <row r="28" spans="1:12" x14ac:dyDescent="0.25">
      <c r="A28" s="3"/>
      <c r="B28" s="3"/>
      <c r="C28" s="3"/>
      <c r="D28" s="3"/>
      <c r="E28" s="3"/>
      <c r="F28" s="3"/>
      <c r="G28" s="3"/>
    </row>
    <row r="29" spans="1:12" x14ac:dyDescent="0.25">
      <c r="A29" s="3" t="s">
        <v>22</v>
      </c>
      <c r="B29" s="3"/>
      <c r="C29" s="3"/>
      <c r="D29" s="3"/>
      <c r="E29" s="3"/>
      <c r="F29" s="3"/>
      <c r="G29" s="3"/>
      <c r="L29" s="20"/>
    </row>
    <row r="30" spans="1:12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12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12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7" workbookViewId="0">
      <selection activeCell="E12" sqref="E12"/>
    </sheetView>
  </sheetViews>
  <sheetFormatPr defaultRowHeight="15" x14ac:dyDescent="0.25"/>
  <cols>
    <col min="1" max="1" width="15.14062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8" width="13.5703125" bestFit="1" customWidth="1"/>
  </cols>
  <sheetData>
    <row r="1" spans="1:7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7" ht="18.75" x14ac:dyDescent="0.3">
      <c r="A2" s="110" t="s">
        <v>82</v>
      </c>
      <c r="B2" s="110"/>
      <c r="C2" s="110"/>
      <c r="D2" s="110"/>
      <c r="E2" s="110"/>
      <c r="F2" s="110"/>
      <c r="G2" s="110"/>
    </row>
    <row r="3" spans="1:7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7" ht="15.75" x14ac:dyDescent="0.25">
      <c r="A4" s="1" t="s">
        <v>1</v>
      </c>
      <c r="B4" s="1"/>
      <c r="C4" s="1" t="s">
        <v>33</v>
      </c>
      <c r="D4" s="1"/>
      <c r="E4" s="1" t="s">
        <v>101</v>
      </c>
      <c r="F4" s="1"/>
      <c r="G4" s="2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4"/>
      <c r="C6" s="4"/>
      <c r="D6" s="4"/>
      <c r="E6" s="4"/>
      <c r="F6" s="3"/>
      <c r="G6" s="3"/>
    </row>
    <row r="7" spans="1:7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7" ht="15.75" thickTop="1" x14ac:dyDescent="0.25">
      <c r="A8" s="18"/>
      <c r="B8" s="11" t="s">
        <v>108</v>
      </c>
      <c r="C8" s="11" t="s">
        <v>8</v>
      </c>
      <c r="D8" s="12"/>
      <c r="E8" s="12">
        <v>48551625.809999704</v>
      </c>
      <c r="F8" s="3"/>
      <c r="G8" s="3"/>
    </row>
    <row r="9" spans="1:7" x14ac:dyDescent="0.25">
      <c r="A9" s="18"/>
      <c r="B9" s="13" t="s">
        <v>9</v>
      </c>
      <c r="C9" s="13" t="s">
        <v>10</v>
      </c>
      <c r="D9" s="73">
        <v>15734936.85</v>
      </c>
      <c r="E9" s="73">
        <v>31744826.079999998</v>
      </c>
      <c r="F9" s="3"/>
      <c r="G9" s="3"/>
    </row>
    <row r="10" spans="1:7" x14ac:dyDescent="0.25">
      <c r="A10" s="18"/>
      <c r="B10" s="13" t="s">
        <v>11</v>
      </c>
      <c r="C10" s="13" t="s">
        <v>10</v>
      </c>
      <c r="D10" s="73">
        <v>57718050.090000004</v>
      </c>
      <c r="E10" s="73">
        <v>72176168.709999993</v>
      </c>
      <c r="F10" s="3"/>
      <c r="G10" s="3"/>
    </row>
    <row r="11" spans="1:7" x14ac:dyDescent="0.25">
      <c r="A11" s="18"/>
      <c r="B11" s="13" t="s">
        <v>12</v>
      </c>
      <c r="C11" s="13" t="s">
        <v>10</v>
      </c>
      <c r="D11" s="73">
        <v>147922026.34999999</v>
      </c>
      <c r="E11" s="73">
        <v>154322081.25</v>
      </c>
      <c r="F11" s="3"/>
      <c r="G11" s="3"/>
    </row>
    <row r="12" spans="1:7" x14ac:dyDescent="0.25">
      <c r="A12" s="18"/>
      <c r="B12" s="13" t="s">
        <v>13</v>
      </c>
      <c r="C12" s="13" t="s">
        <v>10</v>
      </c>
      <c r="D12" s="73"/>
      <c r="E12" s="73"/>
      <c r="F12" s="3"/>
      <c r="G12" s="3"/>
    </row>
    <row r="13" spans="1:7" x14ac:dyDescent="0.25">
      <c r="A13" s="18"/>
      <c r="B13" s="13" t="s">
        <v>14</v>
      </c>
      <c r="C13" s="13" t="s">
        <v>10</v>
      </c>
      <c r="D13" s="73"/>
      <c r="E13" s="73"/>
      <c r="F13" s="3"/>
      <c r="G13" s="3"/>
    </row>
    <row r="14" spans="1:7" x14ac:dyDescent="0.25">
      <c r="A14" s="18"/>
      <c r="B14" s="13" t="s">
        <v>15</v>
      </c>
      <c r="C14" s="13" t="s">
        <v>10</v>
      </c>
      <c r="D14" s="73"/>
      <c r="E14" s="73"/>
      <c r="F14" s="3"/>
      <c r="G14" s="3"/>
    </row>
    <row r="15" spans="1:7" x14ac:dyDescent="0.25">
      <c r="A15" s="18"/>
      <c r="B15" s="13" t="s">
        <v>16</v>
      </c>
      <c r="C15" s="13" t="s">
        <v>10</v>
      </c>
      <c r="D15" s="73"/>
      <c r="E15" s="73"/>
      <c r="F15" s="3"/>
      <c r="G15" s="3"/>
    </row>
    <row r="16" spans="1:7" x14ac:dyDescent="0.25">
      <c r="A16" s="18"/>
      <c r="B16" s="13" t="s">
        <v>72</v>
      </c>
      <c r="C16" s="13" t="s">
        <v>10</v>
      </c>
      <c r="D16" s="73"/>
      <c r="E16" s="73"/>
      <c r="F16" s="3"/>
      <c r="G16" s="3"/>
    </row>
    <row r="17" spans="1:8" x14ac:dyDescent="0.25">
      <c r="A17" s="18"/>
      <c r="B17" s="13" t="s">
        <v>17</v>
      </c>
      <c r="C17" s="13" t="s">
        <v>10</v>
      </c>
      <c r="D17" s="73"/>
      <c r="E17" s="73"/>
      <c r="F17" s="3"/>
      <c r="G17" s="3"/>
    </row>
    <row r="18" spans="1:8" x14ac:dyDescent="0.25">
      <c r="A18" s="18"/>
      <c r="B18" s="13" t="s">
        <v>18</v>
      </c>
      <c r="C18" s="13" t="s">
        <v>10</v>
      </c>
      <c r="D18" s="73"/>
      <c r="E18" s="73"/>
      <c r="F18" s="3"/>
      <c r="G18" s="3"/>
    </row>
    <row r="19" spans="1:8" x14ac:dyDescent="0.25">
      <c r="A19" s="18"/>
      <c r="B19" s="13" t="s">
        <v>19</v>
      </c>
      <c r="C19" s="13" t="s">
        <v>10</v>
      </c>
      <c r="D19" s="73"/>
      <c r="E19" s="73"/>
      <c r="F19" s="3"/>
      <c r="G19" s="3"/>
    </row>
    <row r="20" spans="1:8" x14ac:dyDescent="0.25">
      <c r="A20" s="18"/>
      <c r="B20" s="13" t="s">
        <v>20</v>
      </c>
      <c r="C20" s="13" t="s">
        <v>10</v>
      </c>
      <c r="D20" s="73"/>
      <c r="E20" s="73"/>
      <c r="F20" s="3"/>
      <c r="G20" s="3"/>
      <c r="H20" s="20"/>
    </row>
    <row r="21" spans="1:8" x14ac:dyDescent="0.25">
      <c r="A21" s="18"/>
      <c r="B21" s="13" t="s">
        <v>50</v>
      </c>
      <c r="C21" s="13"/>
      <c r="D21" s="14"/>
      <c r="E21" s="14"/>
      <c r="F21" s="3"/>
      <c r="G21" s="3"/>
    </row>
    <row r="22" spans="1:8" ht="15.75" thickBot="1" x14ac:dyDescent="0.3">
      <c r="A22" s="18"/>
      <c r="B22" s="15"/>
      <c r="C22" s="15"/>
      <c r="D22" s="16"/>
      <c r="E22" s="16"/>
      <c r="F22" s="3"/>
      <c r="G22" s="3"/>
    </row>
    <row r="23" spans="1:8" ht="16.5" thickTop="1" thickBot="1" x14ac:dyDescent="0.3">
      <c r="A23" s="18"/>
      <c r="B23" s="113" t="s">
        <v>109</v>
      </c>
      <c r="C23" s="114"/>
      <c r="D23" s="17">
        <f>D24-SUM(D8:D22)</f>
        <v>85419688.559999675</v>
      </c>
      <c r="E23" s="17">
        <f>E24-SUM(E8:E22)</f>
        <v>0</v>
      </c>
      <c r="F23" s="6"/>
      <c r="G23" s="3"/>
    </row>
    <row r="24" spans="1:8" ht="16.5" thickTop="1" thickBot="1" x14ac:dyDescent="0.3">
      <c r="A24" s="19"/>
      <c r="B24" s="113" t="s">
        <v>21</v>
      </c>
      <c r="C24" s="114"/>
      <c r="D24" s="17">
        <f>IF(SUM(E8:E22)&gt;SUM(D8:D22),SUM(E8:E22),SUM(D8:D22))</f>
        <v>306794701.84999967</v>
      </c>
      <c r="E24" s="17">
        <f>IF(SUM(F8:F22)&gt;SUM(E8:E22),SUM(F8:F22),SUM(E8:E22))</f>
        <v>306794701.84999967</v>
      </c>
      <c r="F24" s="3"/>
      <c r="G24" s="3"/>
    </row>
    <row r="25" spans="1:8" ht="16.5" thickTop="1" thickBot="1" x14ac:dyDescent="0.3">
      <c r="A25" s="18"/>
      <c r="B25" s="113" t="s">
        <v>110</v>
      </c>
      <c r="C25" s="114"/>
      <c r="D25" s="17">
        <f>E23</f>
        <v>0</v>
      </c>
      <c r="E25" s="17">
        <f>D23</f>
        <v>85419688.559999675</v>
      </c>
      <c r="F25" s="3"/>
      <c r="G25" s="3"/>
    </row>
    <row r="26" spans="1:8" ht="15.75" thickTop="1" x14ac:dyDescent="0.25">
      <c r="A26" s="3"/>
      <c r="B26" s="3"/>
      <c r="C26" s="3"/>
      <c r="D26" s="7"/>
      <c r="E26" s="7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x14ac:dyDescent="0.25">
      <c r="A28" s="3"/>
      <c r="B28" s="3"/>
      <c r="C28" s="3"/>
      <c r="D28" s="3"/>
      <c r="E28" s="3"/>
      <c r="F28" s="3"/>
      <c r="G28" s="3"/>
    </row>
    <row r="29" spans="1:8" x14ac:dyDescent="0.25">
      <c r="A29" s="3" t="s">
        <v>22</v>
      </c>
      <c r="B29" s="3"/>
      <c r="C29" s="3"/>
      <c r="D29" s="3"/>
      <c r="E29" s="3"/>
      <c r="F29" s="3"/>
      <c r="G29" s="3"/>
    </row>
    <row r="30" spans="1:8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8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8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  <row r="40" spans="1:7" x14ac:dyDescent="0.25">
      <c r="A40" s="5"/>
      <c r="B40" s="5"/>
      <c r="C40" s="5"/>
      <c r="D40" s="5"/>
      <c r="E40" s="5"/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7" workbookViewId="0">
      <selection activeCell="F11" sqref="F11"/>
    </sheetView>
  </sheetViews>
  <sheetFormatPr defaultRowHeight="15" x14ac:dyDescent="0.25"/>
  <cols>
    <col min="1" max="1" width="13.42578125" customWidth="1"/>
    <col min="2" max="2" width="13.42578125" bestFit="1" customWidth="1"/>
    <col min="3" max="3" width="15.140625" customWidth="1"/>
    <col min="4" max="4" width="16.28515625" customWidth="1"/>
    <col min="5" max="5" width="15.7109375" style="32" customWidth="1"/>
    <col min="8" max="8" width="18.85546875" customWidth="1"/>
    <col min="9" max="9" width="28" customWidth="1"/>
    <col min="10" max="12" width="9.140625" customWidth="1"/>
  </cols>
  <sheetData>
    <row r="1" spans="1:7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7" ht="18.75" x14ac:dyDescent="0.3">
      <c r="A2" s="110" t="s">
        <v>83</v>
      </c>
      <c r="B2" s="110"/>
      <c r="C2" s="110"/>
      <c r="D2" s="110"/>
      <c r="E2" s="110"/>
      <c r="F2" s="110"/>
      <c r="G2" s="110"/>
    </row>
    <row r="3" spans="1:7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7" ht="15.75" x14ac:dyDescent="0.25">
      <c r="A4" s="1" t="s">
        <v>1</v>
      </c>
      <c r="B4" s="1"/>
      <c r="C4" s="1" t="s">
        <v>34</v>
      </c>
      <c r="D4" s="1"/>
      <c r="E4" s="28" t="s">
        <v>100</v>
      </c>
      <c r="F4" s="1"/>
      <c r="G4" s="2"/>
    </row>
    <row r="5" spans="1:7" x14ac:dyDescent="0.25">
      <c r="A5" s="3"/>
      <c r="B5" s="3"/>
      <c r="C5" s="3"/>
      <c r="D5" s="3"/>
      <c r="E5" s="7"/>
      <c r="F5" s="3"/>
      <c r="G5" s="3"/>
    </row>
    <row r="6" spans="1:7" ht="15.75" thickBot="1" x14ac:dyDescent="0.3">
      <c r="A6" s="3"/>
      <c r="B6" s="4"/>
      <c r="C6" s="4"/>
      <c r="D6" s="4"/>
      <c r="E6" s="29"/>
      <c r="F6" s="3"/>
      <c r="G6" s="3"/>
    </row>
    <row r="7" spans="1:7" ht="18.75" thickTop="1" thickBot="1" x14ac:dyDescent="0.35">
      <c r="A7" s="18"/>
      <c r="B7" s="9" t="s">
        <v>4</v>
      </c>
      <c r="C7" s="9" t="s">
        <v>5</v>
      </c>
      <c r="D7" s="10" t="s">
        <v>6</v>
      </c>
      <c r="E7" s="30" t="s">
        <v>7</v>
      </c>
      <c r="F7" s="3"/>
      <c r="G7" s="3"/>
    </row>
    <row r="8" spans="1:7" ht="15.75" thickTop="1" x14ac:dyDescent="0.25">
      <c r="A8" s="18"/>
      <c r="B8" s="94" t="s">
        <v>108</v>
      </c>
      <c r="C8" s="94" t="s">
        <v>8</v>
      </c>
      <c r="D8" s="66"/>
      <c r="E8" s="66">
        <v>4513157.1299999654</v>
      </c>
      <c r="F8" s="3"/>
      <c r="G8" s="3"/>
    </row>
    <row r="9" spans="1:7" x14ac:dyDescent="0.25">
      <c r="A9" s="18"/>
      <c r="B9" s="95" t="s">
        <v>9</v>
      </c>
      <c r="C9" s="95" t="s">
        <v>10</v>
      </c>
      <c r="D9" s="71">
        <v>32392606.760000002</v>
      </c>
      <c r="E9" s="71">
        <v>32360107.440000001</v>
      </c>
      <c r="F9" s="3"/>
      <c r="G9" s="3"/>
    </row>
    <row r="10" spans="1:7" x14ac:dyDescent="0.25">
      <c r="A10" s="18"/>
      <c r="B10" s="95" t="s">
        <v>11</v>
      </c>
      <c r="C10" s="95" t="s">
        <v>10</v>
      </c>
      <c r="D10" s="71">
        <v>768566.82</v>
      </c>
      <c r="E10" s="71">
        <v>678003.85</v>
      </c>
      <c r="F10" s="3"/>
      <c r="G10" s="3"/>
    </row>
    <row r="11" spans="1:7" x14ac:dyDescent="0.25">
      <c r="A11" s="18"/>
      <c r="B11" s="95" t="s">
        <v>12</v>
      </c>
      <c r="C11" s="95" t="s">
        <v>10</v>
      </c>
      <c r="D11" s="71">
        <v>9665959.5999999996</v>
      </c>
      <c r="E11" s="71">
        <v>9696165.4700000007</v>
      </c>
      <c r="F11" s="3"/>
      <c r="G11" s="3"/>
    </row>
    <row r="12" spans="1:7" x14ac:dyDescent="0.25">
      <c r="A12" s="18"/>
      <c r="B12" s="95" t="s">
        <v>13</v>
      </c>
      <c r="C12" s="95" t="s">
        <v>10</v>
      </c>
      <c r="D12" s="71"/>
      <c r="E12" s="71"/>
      <c r="F12" s="3"/>
      <c r="G12" s="3"/>
    </row>
    <row r="13" spans="1:7" x14ac:dyDescent="0.25">
      <c r="A13" s="18"/>
      <c r="B13" s="95" t="s">
        <v>14</v>
      </c>
      <c r="C13" s="95" t="s">
        <v>10</v>
      </c>
      <c r="D13" s="71"/>
      <c r="E13" s="71"/>
      <c r="F13" s="3"/>
      <c r="G13" s="3"/>
    </row>
    <row r="14" spans="1:7" x14ac:dyDescent="0.25">
      <c r="A14" s="18"/>
      <c r="B14" s="95" t="s">
        <v>15</v>
      </c>
      <c r="C14" s="95" t="s">
        <v>10</v>
      </c>
      <c r="D14" s="71"/>
      <c r="E14" s="71"/>
      <c r="F14" s="3"/>
      <c r="G14" s="3"/>
    </row>
    <row r="15" spans="1:7" x14ac:dyDescent="0.25">
      <c r="A15" s="18"/>
      <c r="B15" s="95" t="s">
        <v>16</v>
      </c>
      <c r="C15" s="95" t="s">
        <v>10</v>
      </c>
      <c r="D15" s="71"/>
      <c r="E15" s="71"/>
      <c r="F15" s="3"/>
      <c r="G15" s="3"/>
    </row>
    <row r="16" spans="1:7" x14ac:dyDescent="0.25">
      <c r="A16" s="18"/>
      <c r="B16" s="95" t="s">
        <v>72</v>
      </c>
      <c r="C16" s="95" t="s">
        <v>10</v>
      </c>
      <c r="D16" s="71"/>
      <c r="E16" s="71"/>
      <c r="F16" s="3"/>
      <c r="G16" s="3"/>
    </row>
    <row r="17" spans="1:9" x14ac:dyDescent="0.25">
      <c r="A17" s="18"/>
      <c r="B17" s="95" t="s">
        <v>17</v>
      </c>
      <c r="C17" s="95" t="s">
        <v>10</v>
      </c>
      <c r="D17" s="71"/>
      <c r="E17" s="71"/>
      <c r="F17" s="3"/>
      <c r="G17" s="3"/>
    </row>
    <row r="18" spans="1:9" x14ac:dyDescent="0.25">
      <c r="A18" s="18"/>
      <c r="B18" s="95" t="s">
        <v>18</v>
      </c>
      <c r="C18" s="95" t="s">
        <v>10</v>
      </c>
      <c r="D18" s="71"/>
      <c r="E18" s="71"/>
      <c r="F18" s="3"/>
      <c r="G18" s="3"/>
    </row>
    <row r="19" spans="1:9" x14ac:dyDescent="0.25">
      <c r="A19" s="18"/>
      <c r="B19" s="95" t="s">
        <v>19</v>
      </c>
      <c r="C19" s="95" t="s">
        <v>10</v>
      </c>
      <c r="D19" s="71"/>
      <c r="E19" s="71"/>
      <c r="F19" s="3"/>
      <c r="G19" s="3"/>
    </row>
    <row r="20" spans="1:9" x14ac:dyDescent="0.25">
      <c r="A20" s="18"/>
      <c r="B20" s="95" t="s">
        <v>20</v>
      </c>
      <c r="C20" s="95" t="s">
        <v>10</v>
      </c>
      <c r="D20" s="71"/>
      <c r="E20" s="71"/>
      <c r="F20" s="3"/>
      <c r="G20" s="3"/>
    </row>
    <row r="21" spans="1:9" x14ac:dyDescent="0.25">
      <c r="A21" s="18"/>
      <c r="B21" s="95" t="s">
        <v>50</v>
      </c>
      <c r="C21" s="95"/>
      <c r="D21" s="67"/>
      <c r="E21" s="67"/>
      <c r="F21" s="3"/>
      <c r="G21" s="3"/>
    </row>
    <row r="22" spans="1:9" ht="15.75" thickBot="1" x14ac:dyDescent="0.3">
      <c r="A22" s="18"/>
      <c r="B22" s="96"/>
      <c r="C22" s="96"/>
      <c r="D22" s="68"/>
      <c r="E22" s="68"/>
      <c r="F22" s="3"/>
      <c r="G22" s="3"/>
    </row>
    <row r="23" spans="1:9" ht="16.5" thickTop="1" thickBot="1" x14ac:dyDescent="0.3">
      <c r="A23" s="18"/>
      <c r="B23" s="111" t="s">
        <v>109</v>
      </c>
      <c r="C23" s="112"/>
      <c r="D23" s="69">
        <f>D24-SUM(D8:D22)</f>
        <v>4420300.7099999636</v>
      </c>
      <c r="E23" s="69">
        <f>E24-SUM(E8:E22)</f>
        <v>0</v>
      </c>
      <c r="F23" s="6"/>
      <c r="G23" s="3"/>
    </row>
    <row r="24" spans="1:9" ht="16.5" thickTop="1" thickBot="1" x14ac:dyDescent="0.3">
      <c r="A24" s="19"/>
      <c r="B24" s="111" t="s">
        <v>21</v>
      </c>
      <c r="C24" s="112"/>
      <c r="D24" s="69">
        <f>IF(SUM(E8:E22)&gt;SUM(D8:D22),SUM(E8:E22),SUM(D8:D22))</f>
        <v>47247433.889999963</v>
      </c>
      <c r="E24" s="69">
        <f>IF(SUM(F8:F22)&gt;SUM(E8:E22),SUM(F8:F22),SUM(E8:E22))</f>
        <v>47247433.889999963</v>
      </c>
      <c r="F24" s="3"/>
      <c r="G24" s="3"/>
      <c r="H24" s="20"/>
      <c r="I24" s="20"/>
    </row>
    <row r="25" spans="1:9" ht="16.5" thickTop="1" thickBot="1" x14ac:dyDescent="0.3">
      <c r="A25" s="18"/>
      <c r="B25" s="111" t="s">
        <v>110</v>
      </c>
      <c r="C25" s="112"/>
      <c r="D25" s="69">
        <f>E23</f>
        <v>0</v>
      </c>
      <c r="E25" s="69">
        <f>D23</f>
        <v>4420300.7099999636</v>
      </c>
      <c r="F25" s="3"/>
      <c r="G25" s="3"/>
      <c r="I25" s="20"/>
    </row>
    <row r="26" spans="1:9" ht="15.75" thickTop="1" x14ac:dyDescent="0.25">
      <c r="A26" s="3"/>
      <c r="B26" s="3"/>
      <c r="C26" s="3"/>
      <c r="D26" s="7"/>
      <c r="E26" s="7"/>
      <c r="F26" s="3"/>
      <c r="G26" s="3"/>
    </row>
    <row r="27" spans="1:9" x14ac:dyDescent="0.25">
      <c r="A27" s="3"/>
      <c r="B27" s="3"/>
      <c r="C27" s="3"/>
      <c r="D27" s="3"/>
      <c r="E27" s="7"/>
      <c r="F27" s="3"/>
      <c r="G27" s="3"/>
    </row>
    <row r="28" spans="1:9" x14ac:dyDescent="0.25">
      <c r="A28" s="3"/>
      <c r="B28" s="3"/>
      <c r="C28" s="3"/>
      <c r="D28" s="3"/>
      <c r="E28" s="7"/>
      <c r="F28" s="3"/>
      <c r="G28" s="3"/>
    </row>
    <row r="29" spans="1:9" x14ac:dyDescent="0.25">
      <c r="A29" s="3" t="s">
        <v>22</v>
      </c>
      <c r="B29" s="3"/>
      <c r="C29" s="3"/>
      <c r="D29" s="3"/>
      <c r="E29" s="3"/>
      <c r="F29" s="3"/>
      <c r="G29" s="3"/>
    </row>
    <row r="30" spans="1:9" x14ac:dyDescent="0.25">
      <c r="A30" s="3" t="s">
        <v>23</v>
      </c>
      <c r="B30" s="3"/>
      <c r="C30" s="3"/>
      <c r="D30" s="100" t="s">
        <v>94</v>
      </c>
      <c r="E30"/>
      <c r="F30" s="3"/>
      <c r="G30" s="3"/>
    </row>
    <row r="31" spans="1:9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9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31"/>
      <c r="F35" s="5"/>
      <c r="G35" s="5"/>
    </row>
    <row r="36" spans="1:7" x14ac:dyDescent="0.25">
      <c r="A36" s="5"/>
      <c r="B36" s="5"/>
      <c r="C36" s="5"/>
      <c r="D36" s="5"/>
      <c r="E36" s="31"/>
      <c r="F36" s="5"/>
      <c r="G36" s="5"/>
    </row>
    <row r="37" spans="1:7" x14ac:dyDescent="0.25">
      <c r="A37" s="5"/>
      <c r="B37" s="5"/>
      <c r="C37" s="5"/>
      <c r="D37" s="5"/>
      <c r="E37" s="31"/>
      <c r="F37" s="5"/>
      <c r="G37" s="5"/>
    </row>
    <row r="38" spans="1:7" x14ac:dyDescent="0.25">
      <c r="A38" s="5"/>
      <c r="B38" s="5"/>
      <c r="C38" s="5"/>
      <c r="D38" s="5"/>
      <c r="E38" s="31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31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E12" sqref="E12"/>
    </sheetView>
  </sheetViews>
  <sheetFormatPr defaultRowHeight="15" x14ac:dyDescent="0.25"/>
  <cols>
    <col min="1" max="1" width="13.5703125" customWidth="1"/>
    <col min="2" max="2" width="13.42578125" bestFit="1" customWidth="1"/>
    <col min="3" max="3" width="15.140625" customWidth="1"/>
    <col min="4" max="4" width="15.5703125" customWidth="1"/>
    <col min="5" max="5" width="15.7109375" customWidth="1"/>
    <col min="8" max="8" width="13.28515625" bestFit="1" customWidth="1"/>
  </cols>
  <sheetData>
    <row r="1" spans="1:7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7" ht="18.75" x14ac:dyDescent="0.3">
      <c r="A2" s="110" t="s">
        <v>83</v>
      </c>
      <c r="B2" s="110"/>
      <c r="C2" s="110"/>
      <c r="D2" s="110"/>
      <c r="E2" s="110"/>
      <c r="F2" s="110"/>
      <c r="G2" s="110"/>
    </row>
    <row r="3" spans="1:7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7" ht="15.75" x14ac:dyDescent="0.25">
      <c r="A4" s="1" t="s">
        <v>1</v>
      </c>
      <c r="B4" s="1"/>
      <c r="C4" s="1" t="s">
        <v>35</v>
      </c>
      <c r="D4" s="1"/>
      <c r="E4" s="1" t="s">
        <v>99</v>
      </c>
      <c r="F4" s="1"/>
      <c r="G4" s="2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4"/>
      <c r="C6" s="4"/>
      <c r="D6" s="4"/>
      <c r="E6" s="4"/>
      <c r="F6" s="3"/>
      <c r="G6" s="3"/>
    </row>
    <row r="7" spans="1:7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7" ht="15.75" thickTop="1" x14ac:dyDescent="0.25">
      <c r="A8" s="18"/>
      <c r="B8" s="94" t="s">
        <v>108</v>
      </c>
      <c r="C8" s="94" t="s">
        <v>8</v>
      </c>
      <c r="D8" s="66"/>
      <c r="E8" s="66">
        <v>4609861.9199999981</v>
      </c>
      <c r="F8" s="3"/>
      <c r="G8" s="3"/>
    </row>
    <row r="9" spans="1:7" x14ac:dyDescent="0.25">
      <c r="A9" s="18"/>
      <c r="B9" s="95" t="s">
        <v>9</v>
      </c>
      <c r="C9" s="95" t="s">
        <v>10</v>
      </c>
      <c r="D9" s="71">
        <v>1893827.5</v>
      </c>
      <c r="E9" s="71">
        <v>3404450.82</v>
      </c>
      <c r="F9" s="3"/>
      <c r="G9" s="3"/>
    </row>
    <row r="10" spans="1:7" x14ac:dyDescent="0.25">
      <c r="A10" s="18"/>
      <c r="B10" s="95" t="s">
        <v>11</v>
      </c>
      <c r="C10" s="95" t="s">
        <v>10</v>
      </c>
      <c r="D10" s="71">
        <v>1454103.83</v>
      </c>
      <c r="E10" s="71">
        <v>1003799.25</v>
      </c>
      <c r="F10" s="3"/>
      <c r="G10" s="3"/>
    </row>
    <row r="11" spans="1:7" x14ac:dyDescent="0.25">
      <c r="A11" s="18"/>
      <c r="B11" s="95" t="s">
        <v>12</v>
      </c>
      <c r="C11" s="95" t="s">
        <v>10</v>
      </c>
      <c r="D11" s="71">
        <v>328814.75</v>
      </c>
      <c r="E11" s="71">
        <v>1156068.25</v>
      </c>
      <c r="F11" s="3"/>
      <c r="G11" s="3"/>
    </row>
    <row r="12" spans="1:7" x14ac:dyDescent="0.25">
      <c r="A12" s="18"/>
      <c r="B12" s="95" t="s">
        <v>13</v>
      </c>
      <c r="C12" s="95" t="s">
        <v>10</v>
      </c>
      <c r="D12" s="71"/>
      <c r="E12" s="71"/>
      <c r="F12" s="3"/>
      <c r="G12" s="3"/>
    </row>
    <row r="13" spans="1:7" x14ac:dyDescent="0.25">
      <c r="A13" s="18"/>
      <c r="B13" s="95" t="s">
        <v>14</v>
      </c>
      <c r="C13" s="95" t="s">
        <v>10</v>
      </c>
      <c r="D13" s="71"/>
      <c r="E13" s="71"/>
      <c r="F13" s="3"/>
      <c r="G13" s="3"/>
    </row>
    <row r="14" spans="1:7" x14ac:dyDescent="0.25">
      <c r="A14" s="18"/>
      <c r="B14" s="95" t="s">
        <v>15</v>
      </c>
      <c r="C14" s="95" t="s">
        <v>10</v>
      </c>
      <c r="D14" s="71"/>
      <c r="E14" s="71"/>
      <c r="F14" s="3"/>
      <c r="G14" s="3"/>
    </row>
    <row r="15" spans="1:7" x14ac:dyDescent="0.25">
      <c r="A15" s="18"/>
      <c r="B15" s="95" t="s">
        <v>16</v>
      </c>
      <c r="C15" s="95" t="s">
        <v>10</v>
      </c>
      <c r="D15" s="71"/>
      <c r="E15" s="71"/>
      <c r="F15" s="3"/>
      <c r="G15" s="3"/>
    </row>
    <row r="16" spans="1:7" x14ac:dyDescent="0.25">
      <c r="A16" s="18"/>
      <c r="B16" s="95" t="s">
        <v>72</v>
      </c>
      <c r="C16" s="95" t="s">
        <v>10</v>
      </c>
      <c r="D16" s="71"/>
      <c r="E16" s="71"/>
      <c r="F16" s="3"/>
      <c r="G16" s="3"/>
    </row>
    <row r="17" spans="1:8" x14ac:dyDescent="0.25">
      <c r="A17" s="18"/>
      <c r="B17" s="95" t="s">
        <v>17</v>
      </c>
      <c r="C17" s="95" t="s">
        <v>10</v>
      </c>
      <c r="D17" s="71"/>
      <c r="E17" s="71"/>
      <c r="F17" s="3"/>
      <c r="G17" s="3"/>
      <c r="H17" s="8"/>
    </row>
    <row r="18" spans="1:8" x14ac:dyDescent="0.25">
      <c r="A18" s="18"/>
      <c r="B18" s="95" t="s">
        <v>18</v>
      </c>
      <c r="C18" s="95" t="s">
        <v>10</v>
      </c>
      <c r="D18" s="71"/>
      <c r="E18" s="71"/>
      <c r="F18" s="3"/>
      <c r="G18" s="3"/>
    </row>
    <row r="19" spans="1:8" x14ac:dyDescent="0.25">
      <c r="A19" s="18"/>
      <c r="B19" s="95" t="s">
        <v>19</v>
      </c>
      <c r="C19" s="95" t="s">
        <v>10</v>
      </c>
      <c r="D19" s="71"/>
      <c r="E19" s="71"/>
      <c r="F19" s="3"/>
      <c r="G19" s="3"/>
    </row>
    <row r="20" spans="1:8" x14ac:dyDescent="0.25">
      <c r="A20" s="18"/>
      <c r="B20" s="95" t="s">
        <v>20</v>
      </c>
      <c r="C20" s="95" t="s">
        <v>10</v>
      </c>
      <c r="D20" s="71"/>
      <c r="E20" s="71"/>
      <c r="F20" s="3"/>
      <c r="G20" s="3"/>
    </row>
    <row r="21" spans="1:8" x14ac:dyDescent="0.25">
      <c r="A21" s="18"/>
      <c r="B21" s="95" t="s">
        <v>50</v>
      </c>
      <c r="C21" s="95"/>
      <c r="D21" s="67"/>
      <c r="E21" s="67"/>
      <c r="F21" s="3"/>
      <c r="G21" s="3"/>
    </row>
    <row r="22" spans="1:8" ht="15.75" thickBot="1" x14ac:dyDescent="0.3">
      <c r="A22" s="18"/>
      <c r="B22" s="96"/>
      <c r="C22" s="96"/>
      <c r="D22" s="68"/>
      <c r="E22" s="68"/>
      <c r="F22" s="3"/>
      <c r="G22" s="3"/>
    </row>
    <row r="23" spans="1:8" ht="16.5" thickTop="1" thickBot="1" x14ac:dyDescent="0.3">
      <c r="A23" s="18"/>
      <c r="B23" s="111" t="s">
        <v>109</v>
      </c>
      <c r="C23" s="112"/>
      <c r="D23" s="69">
        <f>D24-SUM(D8:D22)</f>
        <v>6497434.1599999983</v>
      </c>
      <c r="E23" s="69">
        <f>E24-SUM(E8:E22)</f>
        <v>0</v>
      </c>
      <c r="F23" s="6"/>
      <c r="G23" s="3"/>
    </row>
    <row r="24" spans="1:8" ht="16.5" thickTop="1" thickBot="1" x14ac:dyDescent="0.3">
      <c r="A24" s="19"/>
      <c r="B24" s="111" t="s">
        <v>21</v>
      </c>
      <c r="C24" s="112"/>
      <c r="D24" s="69">
        <f>IF(SUM(E8:E22)&gt;SUM(D8:D22),SUM(E8:E22),SUM(D8:D22))</f>
        <v>10174180.239999998</v>
      </c>
      <c r="E24" s="69">
        <f>IF(SUM(F8:F22)&gt;SUM(E8:E22),SUM(F8:F22),SUM(E8:E22))</f>
        <v>10174180.239999998</v>
      </c>
      <c r="F24" s="3"/>
      <c r="G24" s="3"/>
    </row>
    <row r="25" spans="1:8" ht="16.5" thickTop="1" thickBot="1" x14ac:dyDescent="0.3">
      <c r="A25" s="18"/>
      <c r="B25" s="111" t="s">
        <v>110</v>
      </c>
      <c r="C25" s="112"/>
      <c r="D25" s="69">
        <f>E23</f>
        <v>0</v>
      </c>
      <c r="E25" s="69">
        <f>D23</f>
        <v>6497434.1599999983</v>
      </c>
      <c r="F25" s="3"/>
      <c r="G25" s="3"/>
    </row>
    <row r="26" spans="1:8" ht="15.75" thickTop="1" x14ac:dyDescent="0.25">
      <c r="A26" s="3"/>
      <c r="B26" s="3"/>
      <c r="C26" s="3"/>
      <c r="D26" s="7"/>
      <c r="E26" s="7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x14ac:dyDescent="0.25">
      <c r="A28" s="3"/>
      <c r="B28" s="3"/>
      <c r="C28" s="3"/>
      <c r="D28" s="3"/>
      <c r="E28" s="3"/>
      <c r="F28" s="3"/>
      <c r="G28" s="3"/>
    </row>
    <row r="29" spans="1:8" x14ac:dyDescent="0.25">
      <c r="A29" s="3" t="s">
        <v>22</v>
      </c>
      <c r="B29" s="3"/>
      <c r="C29" s="3"/>
      <c r="D29" s="3"/>
      <c r="E29" s="3"/>
      <c r="F29" s="3"/>
      <c r="G29" s="3"/>
    </row>
    <row r="30" spans="1:8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8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8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E12" sqref="E12"/>
    </sheetView>
  </sheetViews>
  <sheetFormatPr defaultRowHeight="15" x14ac:dyDescent="0.25"/>
  <cols>
    <col min="1" max="1" width="14.42578125" customWidth="1"/>
    <col min="2" max="2" width="13.42578125" bestFit="1" customWidth="1"/>
    <col min="3" max="3" width="15.140625" customWidth="1"/>
    <col min="4" max="4" width="16.140625" customWidth="1"/>
    <col min="5" max="5" width="15.7109375" customWidth="1"/>
    <col min="7" max="7" width="12.85546875" bestFit="1" customWidth="1"/>
  </cols>
  <sheetData>
    <row r="1" spans="1:7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7" ht="18.75" x14ac:dyDescent="0.3">
      <c r="A2" s="110" t="s">
        <v>77</v>
      </c>
      <c r="B2" s="110"/>
      <c r="C2" s="110"/>
      <c r="D2" s="110"/>
      <c r="E2" s="110"/>
      <c r="F2" s="110"/>
      <c r="G2" s="110"/>
    </row>
    <row r="3" spans="1:7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7" ht="15.75" x14ac:dyDescent="0.25">
      <c r="A4" s="1" t="s">
        <v>1</v>
      </c>
      <c r="B4" s="1"/>
      <c r="C4" s="1" t="s">
        <v>36</v>
      </c>
      <c r="D4" s="1"/>
      <c r="E4" s="1" t="s">
        <v>98</v>
      </c>
      <c r="F4" s="1"/>
      <c r="G4" s="2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4"/>
      <c r="C6" s="4"/>
      <c r="D6" s="4"/>
      <c r="E6" s="4"/>
      <c r="F6" s="3"/>
      <c r="G6" s="3"/>
    </row>
    <row r="7" spans="1:7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7" ht="15.75" thickTop="1" x14ac:dyDescent="0.25">
      <c r="A8" s="18"/>
      <c r="B8" s="94" t="s">
        <v>108</v>
      </c>
      <c r="C8" s="94" t="s">
        <v>8</v>
      </c>
      <c r="D8" s="66"/>
      <c r="E8" s="66">
        <v>24711400.319999784</v>
      </c>
      <c r="F8" s="3"/>
      <c r="G8" s="3"/>
    </row>
    <row r="9" spans="1:7" x14ac:dyDescent="0.25">
      <c r="A9" s="18"/>
      <c r="B9" s="95" t="s">
        <v>9</v>
      </c>
      <c r="C9" s="95" t="s">
        <v>10</v>
      </c>
      <c r="D9" s="71">
        <v>2872183.83</v>
      </c>
      <c r="E9" s="71">
        <v>2575</v>
      </c>
      <c r="F9" s="3"/>
      <c r="G9" s="3"/>
    </row>
    <row r="10" spans="1:7" x14ac:dyDescent="0.25">
      <c r="A10" s="18"/>
      <c r="B10" s="95" t="s">
        <v>11</v>
      </c>
      <c r="C10" s="95" t="s">
        <v>10</v>
      </c>
      <c r="D10" s="71">
        <v>1857588.04</v>
      </c>
      <c r="E10" s="71">
        <v>86326.49</v>
      </c>
      <c r="F10" s="3"/>
      <c r="G10" s="3"/>
    </row>
    <row r="11" spans="1:7" x14ac:dyDescent="0.25">
      <c r="A11" s="18"/>
      <c r="B11" s="95" t="s">
        <v>12</v>
      </c>
      <c r="C11" s="95" t="s">
        <v>10</v>
      </c>
      <c r="D11" s="71">
        <v>767842</v>
      </c>
      <c r="E11" s="71">
        <v>481076.65</v>
      </c>
      <c r="F11" s="3"/>
      <c r="G11" s="3"/>
    </row>
    <row r="12" spans="1:7" x14ac:dyDescent="0.25">
      <c r="A12" s="18"/>
      <c r="B12" s="95" t="s">
        <v>13</v>
      </c>
      <c r="C12" s="95" t="s">
        <v>10</v>
      </c>
      <c r="D12" s="71"/>
      <c r="E12" s="71"/>
      <c r="F12" s="3"/>
      <c r="G12" s="3"/>
    </row>
    <row r="13" spans="1:7" x14ac:dyDescent="0.25">
      <c r="A13" s="18"/>
      <c r="B13" s="95" t="s">
        <v>14</v>
      </c>
      <c r="C13" s="95" t="s">
        <v>10</v>
      </c>
      <c r="D13" s="71"/>
      <c r="E13" s="71"/>
      <c r="F13" s="3"/>
      <c r="G13" s="3"/>
    </row>
    <row r="14" spans="1:7" x14ac:dyDescent="0.25">
      <c r="A14" s="18"/>
      <c r="B14" s="95" t="s">
        <v>15</v>
      </c>
      <c r="C14" s="95" t="s">
        <v>10</v>
      </c>
      <c r="D14" s="71"/>
      <c r="E14" s="71"/>
      <c r="F14" s="3"/>
      <c r="G14" s="3"/>
    </row>
    <row r="15" spans="1:7" x14ac:dyDescent="0.25">
      <c r="A15" s="18"/>
      <c r="B15" s="95" t="s">
        <v>16</v>
      </c>
      <c r="C15" s="95" t="s">
        <v>10</v>
      </c>
      <c r="D15" s="71"/>
      <c r="E15" s="71"/>
      <c r="F15" s="3"/>
      <c r="G15" s="3"/>
    </row>
    <row r="16" spans="1:7" x14ac:dyDescent="0.25">
      <c r="A16" s="18"/>
      <c r="B16" s="95" t="s">
        <v>72</v>
      </c>
      <c r="C16" s="95" t="s">
        <v>10</v>
      </c>
      <c r="D16" s="71"/>
      <c r="E16" s="71"/>
      <c r="F16" s="3"/>
      <c r="G16" s="3"/>
    </row>
    <row r="17" spans="1:7" x14ac:dyDescent="0.25">
      <c r="A17" s="18"/>
      <c r="B17" s="95" t="s">
        <v>17</v>
      </c>
      <c r="C17" s="95" t="s">
        <v>10</v>
      </c>
      <c r="D17" s="71"/>
      <c r="E17" s="71"/>
      <c r="F17" s="3"/>
      <c r="G17" s="3"/>
    </row>
    <row r="18" spans="1:7" x14ac:dyDescent="0.25">
      <c r="A18" s="18"/>
      <c r="B18" s="95" t="s">
        <v>18</v>
      </c>
      <c r="C18" s="95" t="s">
        <v>10</v>
      </c>
      <c r="D18" s="71"/>
      <c r="E18" s="71"/>
      <c r="F18" s="3"/>
      <c r="G18" s="109"/>
    </row>
    <row r="19" spans="1:7" x14ac:dyDescent="0.25">
      <c r="A19" s="18"/>
      <c r="B19" s="95" t="s">
        <v>19</v>
      </c>
      <c r="C19" s="95" t="s">
        <v>10</v>
      </c>
      <c r="D19" s="71"/>
      <c r="E19" s="71"/>
      <c r="F19" s="3"/>
      <c r="G19" s="3"/>
    </row>
    <row r="20" spans="1:7" x14ac:dyDescent="0.25">
      <c r="A20" s="18"/>
      <c r="B20" s="95" t="s">
        <v>20</v>
      </c>
      <c r="C20" s="95" t="s">
        <v>10</v>
      </c>
      <c r="D20" s="71"/>
      <c r="E20" s="71"/>
      <c r="F20" s="3"/>
      <c r="G20" s="3"/>
    </row>
    <row r="21" spans="1:7" x14ac:dyDescent="0.25">
      <c r="A21" s="18"/>
      <c r="B21" s="95" t="s">
        <v>50</v>
      </c>
      <c r="C21" s="95"/>
      <c r="D21" s="67"/>
      <c r="E21" s="67"/>
      <c r="F21" s="3"/>
      <c r="G21" s="3"/>
    </row>
    <row r="22" spans="1:7" ht="15.75" thickBot="1" x14ac:dyDescent="0.3">
      <c r="A22" s="18"/>
      <c r="B22" s="96"/>
      <c r="C22" s="96"/>
      <c r="D22" s="68"/>
      <c r="E22" s="68"/>
      <c r="F22" s="3"/>
      <c r="G22" s="3"/>
    </row>
    <row r="23" spans="1:7" ht="16.5" thickTop="1" thickBot="1" x14ac:dyDescent="0.3">
      <c r="A23" s="18"/>
      <c r="B23" s="111" t="s">
        <v>109</v>
      </c>
      <c r="C23" s="112"/>
      <c r="D23" s="69">
        <f>D24-SUM(D8:D22)</f>
        <v>19783764.58999978</v>
      </c>
      <c r="E23" s="69">
        <f>E24-SUM(E8:E22)</f>
        <v>0</v>
      </c>
      <c r="F23" s="6"/>
      <c r="G23" s="3"/>
    </row>
    <row r="24" spans="1:7" ht="16.5" thickTop="1" thickBot="1" x14ac:dyDescent="0.3">
      <c r="A24" s="19"/>
      <c r="B24" s="111" t="s">
        <v>21</v>
      </c>
      <c r="C24" s="112"/>
      <c r="D24" s="69">
        <f>IF(SUM(E8:E22)&gt;SUM(D8:D22),SUM(E8:E22),SUM(D8:D22))</f>
        <v>25281378.459999781</v>
      </c>
      <c r="E24" s="69">
        <f>IF(SUM(F8:F22)&gt;SUM(E8:E22),SUM(F8:F22),SUM(E8:E22))</f>
        <v>25281378.459999781</v>
      </c>
      <c r="F24" s="3"/>
      <c r="G24" s="3"/>
    </row>
    <row r="25" spans="1:7" ht="16.5" thickTop="1" thickBot="1" x14ac:dyDescent="0.3">
      <c r="A25" s="18"/>
      <c r="B25" s="111" t="s">
        <v>110</v>
      </c>
      <c r="C25" s="112"/>
      <c r="D25" s="69">
        <f>E23</f>
        <v>0</v>
      </c>
      <c r="E25" s="69">
        <f>D23</f>
        <v>19783764.58999978</v>
      </c>
      <c r="F25" s="3"/>
      <c r="G25" s="3"/>
    </row>
    <row r="26" spans="1:7" ht="15.75" thickTop="1" x14ac:dyDescent="0.25">
      <c r="A26" s="3"/>
      <c r="B26" s="3"/>
      <c r="C26" s="3"/>
      <c r="D26" s="7"/>
      <c r="E26" s="7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 t="s">
        <v>22</v>
      </c>
      <c r="B29" s="3"/>
      <c r="C29" s="3"/>
      <c r="D29" s="3"/>
      <c r="E29" s="3"/>
      <c r="F29" s="3"/>
      <c r="G29" s="3"/>
    </row>
    <row r="30" spans="1:7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7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7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E12" sqref="E12"/>
    </sheetView>
  </sheetViews>
  <sheetFormatPr defaultRowHeight="15" x14ac:dyDescent="0.25"/>
  <cols>
    <col min="1" max="1" width="12.855468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</cols>
  <sheetData>
    <row r="1" spans="1:7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7" ht="18.75" x14ac:dyDescent="0.3">
      <c r="A2" s="110" t="s">
        <v>83</v>
      </c>
      <c r="B2" s="110"/>
      <c r="C2" s="110"/>
      <c r="D2" s="110"/>
      <c r="E2" s="110"/>
      <c r="F2" s="110"/>
      <c r="G2" s="110"/>
    </row>
    <row r="3" spans="1:7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7" ht="15.75" x14ac:dyDescent="0.25">
      <c r="A4" s="1" t="s">
        <v>1</v>
      </c>
      <c r="B4" s="1"/>
      <c r="C4" s="1" t="s">
        <v>37</v>
      </c>
      <c r="D4" s="1"/>
      <c r="E4" s="1" t="s">
        <v>97</v>
      </c>
      <c r="F4" s="1"/>
      <c r="G4" s="2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4"/>
      <c r="C6" s="4"/>
      <c r="D6" s="4"/>
      <c r="E6" s="4"/>
      <c r="F6" s="3"/>
      <c r="G6" s="3"/>
    </row>
    <row r="7" spans="1:7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7" ht="15.75" thickTop="1" x14ac:dyDescent="0.25">
      <c r="A8" s="18"/>
      <c r="B8" s="11" t="s">
        <v>108</v>
      </c>
      <c r="C8" s="11" t="s">
        <v>8</v>
      </c>
      <c r="D8" s="66"/>
      <c r="E8" s="66">
        <v>16132.540000000095</v>
      </c>
      <c r="F8" s="3"/>
      <c r="G8" s="3"/>
    </row>
    <row r="9" spans="1:7" x14ac:dyDescent="0.25">
      <c r="A9" s="18"/>
      <c r="B9" s="13" t="s">
        <v>9</v>
      </c>
      <c r="C9" s="13" t="s">
        <v>10</v>
      </c>
      <c r="D9" s="71"/>
      <c r="E9" s="71">
        <v>5375</v>
      </c>
      <c r="F9" s="3"/>
      <c r="G9" s="3"/>
    </row>
    <row r="10" spans="1:7" x14ac:dyDescent="0.25">
      <c r="A10" s="18"/>
      <c r="B10" s="13" t="s">
        <v>11</v>
      </c>
      <c r="C10" s="13" t="s">
        <v>10</v>
      </c>
      <c r="D10" s="71"/>
      <c r="E10" s="71">
        <v>5400</v>
      </c>
      <c r="F10" s="3"/>
      <c r="G10" s="3"/>
    </row>
    <row r="11" spans="1:7" x14ac:dyDescent="0.25">
      <c r="A11" s="18"/>
      <c r="B11" s="13" t="s">
        <v>12</v>
      </c>
      <c r="C11" s="13" t="s">
        <v>10</v>
      </c>
      <c r="D11" s="71">
        <v>16200</v>
      </c>
      <c r="E11" s="71">
        <v>5425</v>
      </c>
      <c r="F11" s="3"/>
      <c r="G11" s="3"/>
    </row>
    <row r="12" spans="1:7" x14ac:dyDescent="0.25">
      <c r="A12" s="18"/>
      <c r="B12" s="13" t="s">
        <v>13</v>
      </c>
      <c r="C12" s="13" t="s">
        <v>10</v>
      </c>
      <c r="D12" s="71"/>
      <c r="E12" s="71"/>
      <c r="F12" s="3"/>
      <c r="G12" s="3"/>
    </row>
    <row r="13" spans="1:7" x14ac:dyDescent="0.25">
      <c r="A13" s="18"/>
      <c r="B13" s="13" t="s">
        <v>14</v>
      </c>
      <c r="C13" s="13" t="s">
        <v>10</v>
      </c>
      <c r="D13" s="71"/>
      <c r="E13" s="71"/>
      <c r="F13" s="3"/>
      <c r="G13" s="3"/>
    </row>
    <row r="14" spans="1:7" x14ac:dyDescent="0.25">
      <c r="A14" s="18"/>
      <c r="B14" s="13" t="s">
        <v>15</v>
      </c>
      <c r="C14" s="13" t="s">
        <v>10</v>
      </c>
      <c r="D14" s="71"/>
      <c r="E14" s="71"/>
      <c r="F14" s="3"/>
      <c r="G14" s="3"/>
    </row>
    <row r="15" spans="1:7" x14ac:dyDescent="0.25">
      <c r="A15" s="18"/>
      <c r="B15" s="13" t="s">
        <v>16</v>
      </c>
      <c r="C15" s="13" t="s">
        <v>10</v>
      </c>
      <c r="D15" s="71"/>
      <c r="E15" s="71"/>
      <c r="F15" s="3"/>
      <c r="G15" s="3"/>
    </row>
    <row r="16" spans="1:7" x14ac:dyDescent="0.25">
      <c r="A16" s="18"/>
      <c r="B16" s="13" t="s">
        <v>72</v>
      </c>
      <c r="C16" s="13" t="s">
        <v>10</v>
      </c>
      <c r="D16" s="71"/>
      <c r="E16" s="71"/>
      <c r="F16" s="3"/>
      <c r="G16" s="3"/>
    </row>
    <row r="17" spans="1:7" x14ac:dyDescent="0.25">
      <c r="A17" s="18"/>
      <c r="B17" s="13" t="s">
        <v>17</v>
      </c>
      <c r="C17" s="13" t="s">
        <v>10</v>
      </c>
      <c r="D17" s="71"/>
      <c r="E17" s="71"/>
      <c r="F17" s="3"/>
      <c r="G17" s="3"/>
    </row>
    <row r="18" spans="1:7" x14ac:dyDescent="0.25">
      <c r="A18" s="18"/>
      <c r="B18" s="13" t="s">
        <v>18</v>
      </c>
      <c r="C18" s="13" t="s">
        <v>10</v>
      </c>
      <c r="D18" s="71"/>
      <c r="E18" s="71"/>
      <c r="F18" s="3"/>
      <c r="G18" s="3"/>
    </row>
    <row r="19" spans="1:7" x14ac:dyDescent="0.25">
      <c r="A19" s="18"/>
      <c r="B19" s="13" t="s">
        <v>19</v>
      </c>
      <c r="C19" s="13" t="s">
        <v>10</v>
      </c>
      <c r="D19" s="71"/>
      <c r="E19" s="71"/>
      <c r="F19" s="3"/>
      <c r="G19" s="109"/>
    </row>
    <row r="20" spans="1:7" x14ac:dyDescent="0.25">
      <c r="A20" s="18"/>
      <c r="B20" s="13" t="s">
        <v>20</v>
      </c>
      <c r="C20" s="13" t="s">
        <v>10</v>
      </c>
      <c r="D20" s="71"/>
      <c r="E20" s="71"/>
      <c r="F20" s="3"/>
      <c r="G20" s="3"/>
    </row>
    <row r="21" spans="1:7" x14ac:dyDescent="0.25">
      <c r="A21" s="18"/>
      <c r="B21" s="13" t="s">
        <v>50</v>
      </c>
      <c r="C21" s="13"/>
      <c r="D21" s="67"/>
      <c r="E21" s="67"/>
      <c r="F21" s="3"/>
      <c r="G21" s="3"/>
    </row>
    <row r="22" spans="1:7" ht="15.75" thickBot="1" x14ac:dyDescent="0.3">
      <c r="A22" s="18"/>
      <c r="B22" s="15"/>
      <c r="C22" s="15"/>
      <c r="D22" s="68"/>
      <c r="E22" s="68"/>
      <c r="F22" s="3"/>
      <c r="G22" s="3"/>
    </row>
    <row r="23" spans="1:7" ht="16.5" thickTop="1" thickBot="1" x14ac:dyDescent="0.3">
      <c r="A23" s="18"/>
      <c r="B23" s="113" t="s">
        <v>109</v>
      </c>
      <c r="C23" s="114"/>
      <c r="D23" s="69">
        <f>D24-SUM(D8:D22)</f>
        <v>16132.540000000095</v>
      </c>
      <c r="E23" s="69">
        <f>E24-SUM(E8:E22)</f>
        <v>0</v>
      </c>
      <c r="F23" s="6"/>
      <c r="G23" s="3"/>
    </row>
    <row r="24" spans="1:7" ht="16.5" thickTop="1" thickBot="1" x14ac:dyDescent="0.3">
      <c r="A24" s="19"/>
      <c r="B24" s="113" t="s">
        <v>21</v>
      </c>
      <c r="C24" s="114"/>
      <c r="D24" s="69">
        <f>IF(SUM(E8:E22)&gt;SUM(D8:D22),SUM(E8:E22),SUM(D8:D22))</f>
        <v>32332.540000000095</v>
      </c>
      <c r="E24" s="69">
        <f>IF(SUM(F8:F22)&gt;SUM(E8:E22),SUM(F8:F22),SUM(E8:E22))</f>
        <v>32332.540000000095</v>
      </c>
      <c r="F24" s="3"/>
      <c r="G24" s="3"/>
    </row>
    <row r="25" spans="1:7" ht="16.5" thickTop="1" thickBot="1" x14ac:dyDescent="0.3">
      <c r="A25" s="18"/>
      <c r="B25" s="113" t="s">
        <v>110</v>
      </c>
      <c r="C25" s="114"/>
      <c r="D25" s="69">
        <f>E23</f>
        <v>0</v>
      </c>
      <c r="E25" s="69">
        <f>D23</f>
        <v>16132.540000000095</v>
      </c>
      <c r="F25" s="3"/>
      <c r="G25" s="3"/>
    </row>
    <row r="26" spans="1:7" ht="15.75" thickTop="1" x14ac:dyDescent="0.25">
      <c r="A26" s="3"/>
      <c r="B26" s="3"/>
      <c r="C26" s="3"/>
      <c r="D26" s="7"/>
      <c r="E26" s="7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 t="s">
        <v>22</v>
      </c>
      <c r="B29" s="3"/>
      <c r="C29" s="3"/>
      <c r="D29" s="3"/>
      <c r="E29" s="3"/>
      <c r="F29" s="3"/>
      <c r="G29" s="3"/>
    </row>
    <row r="30" spans="1:7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7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7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4" workbookViewId="0">
      <selection activeCell="E12" sqref="E12"/>
    </sheetView>
  </sheetViews>
  <sheetFormatPr defaultRowHeight="15" x14ac:dyDescent="0.25"/>
  <cols>
    <col min="1" max="1" width="14.28515625" customWidth="1"/>
    <col min="2" max="2" width="13.42578125" bestFit="1" customWidth="1"/>
    <col min="3" max="3" width="15.140625" customWidth="1"/>
    <col min="4" max="4" width="15.85546875" customWidth="1"/>
    <col min="5" max="5" width="15.7109375" customWidth="1"/>
    <col min="7" max="7" width="14" bestFit="1" customWidth="1"/>
  </cols>
  <sheetData>
    <row r="1" spans="1:7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7" ht="18.75" x14ac:dyDescent="0.3">
      <c r="A2" s="110" t="s">
        <v>81</v>
      </c>
      <c r="B2" s="110"/>
      <c r="C2" s="110"/>
      <c r="D2" s="110"/>
      <c r="E2" s="110"/>
      <c r="F2" s="110"/>
      <c r="G2" s="110"/>
    </row>
    <row r="3" spans="1:7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7" ht="15.75" x14ac:dyDescent="0.25">
      <c r="A4" s="1" t="s">
        <v>1</v>
      </c>
      <c r="B4" s="1"/>
      <c r="C4" s="1" t="s">
        <v>40</v>
      </c>
      <c r="D4" s="1"/>
      <c r="E4" s="1" t="s">
        <v>96</v>
      </c>
      <c r="F4" s="1"/>
      <c r="G4" s="2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4"/>
      <c r="C6" s="4"/>
      <c r="D6" s="4"/>
      <c r="E6" s="4"/>
      <c r="F6" s="3"/>
      <c r="G6" s="3"/>
    </row>
    <row r="7" spans="1:7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7" ht="15.75" thickTop="1" x14ac:dyDescent="0.25">
      <c r="A8" s="18"/>
      <c r="B8" s="94" t="s">
        <v>108</v>
      </c>
      <c r="C8" s="94" t="s">
        <v>8</v>
      </c>
      <c r="D8" s="66"/>
      <c r="E8" s="66">
        <v>16080679.770000175</v>
      </c>
      <c r="F8" s="3"/>
      <c r="G8" s="3"/>
    </row>
    <row r="9" spans="1:7" x14ac:dyDescent="0.25">
      <c r="A9" s="18"/>
      <c r="B9" s="95" t="s">
        <v>9</v>
      </c>
      <c r="C9" s="95" t="s">
        <v>10</v>
      </c>
      <c r="D9" s="71">
        <v>25288498.98</v>
      </c>
      <c r="E9" s="71">
        <v>26096891.059999999</v>
      </c>
      <c r="F9" s="3"/>
      <c r="G9" s="3"/>
    </row>
    <row r="10" spans="1:7" x14ac:dyDescent="0.25">
      <c r="A10" s="18"/>
      <c r="B10" s="95" t="s">
        <v>11</v>
      </c>
      <c r="C10" s="95" t="s">
        <v>10</v>
      </c>
      <c r="D10" s="71">
        <v>2815106.23</v>
      </c>
      <c r="E10" s="71">
        <v>3168311.21</v>
      </c>
      <c r="F10" s="3"/>
      <c r="G10" s="3"/>
    </row>
    <row r="11" spans="1:7" x14ac:dyDescent="0.25">
      <c r="A11" s="18"/>
      <c r="B11" s="95" t="s">
        <v>12</v>
      </c>
      <c r="C11" s="95" t="s">
        <v>10</v>
      </c>
      <c r="D11" s="71">
        <v>2814772.41</v>
      </c>
      <c r="E11" s="71">
        <v>2694761.95</v>
      </c>
      <c r="F11" s="3"/>
      <c r="G11" s="3"/>
    </row>
    <row r="12" spans="1:7" x14ac:dyDescent="0.25">
      <c r="A12" s="18"/>
      <c r="B12" s="95" t="s">
        <v>13</v>
      </c>
      <c r="C12" s="95" t="s">
        <v>10</v>
      </c>
      <c r="D12" s="71"/>
      <c r="E12" s="71"/>
      <c r="F12" s="3"/>
      <c r="G12" s="3"/>
    </row>
    <row r="13" spans="1:7" x14ac:dyDescent="0.25">
      <c r="A13" s="18"/>
      <c r="B13" s="95" t="s">
        <v>14</v>
      </c>
      <c r="C13" s="95" t="s">
        <v>10</v>
      </c>
      <c r="D13" s="71"/>
      <c r="E13" s="71"/>
      <c r="F13" s="3"/>
      <c r="G13" s="3"/>
    </row>
    <row r="14" spans="1:7" x14ac:dyDescent="0.25">
      <c r="A14" s="18"/>
      <c r="B14" s="95" t="s">
        <v>15</v>
      </c>
      <c r="C14" s="95" t="s">
        <v>10</v>
      </c>
      <c r="D14" s="71"/>
      <c r="E14" s="71"/>
      <c r="F14" s="3"/>
      <c r="G14" s="3"/>
    </row>
    <row r="15" spans="1:7" x14ac:dyDescent="0.25">
      <c r="A15" s="18"/>
      <c r="B15" s="95" t="s">
        <v>16</v>
      </c>
      <c r="C15" s="95" t="s">
        <v>10</v>
      </c>
      <c r="D15" s="71"/>
      <c r="E15" s="71"/>
      <c r="F15" s="3"/>
      <c r="G15" s="109"/>
    </row>
    <row r="16" spans="1:7" x14ac:dyDescent="0.25">
      <c r="A16" s="18"/>
      <c r="B16" s="95" t="s">
        <v>72</v>
      </c>
      <c r="C16" s="95" t="s">
        <v>10</v>
      </c>
      <c r="D16" s="71"/>
      <c r="E16" s="71"/>
      <c r="F16" s="3"/>
      <c r="G16" s="3"/>
    </row>
    <row r="17" spans="1:7" x14ac:dyDescent="0.25">
      <c r="A17" s="18"/>
      <c r="B17" s="95" t="s">
        <v>17</v>
      </c>
      <c r="C17" s="95" t="s">
        <v>10</v>
      </c>
      <c r="D17" s="71"/>
      <c r="E17" s="71"/>
      <c r="F17" s="3"/>
      <c r="G17" s="3"/>
    </row>
    <row r="18" spans="1:7" x14ac:dyDescent="0.25">
      <c r="A18" s="18"/>
      <c r="B18" s="95" t="s">
        <v>18</v>
      </c>
      <c r="C18" s="95" t="s">
        <v>10</v>
      </c>
      <c r="D18" s="71"/>
      <c r="E18" s="71"/>
      <c r="F18" s="3"/>
      <c r="G18" s="3"/>
    </row>
    <row r="19" spans="1:7" x14ac:dyDescent="0.25">
      <c r="A19" s="18"/>
      <c r="B19" s="95" t="s">
        <v>19</v>
      </c>
      <c r="C19" s="95" t="s">
        <v>10</v>
      </c>
      <c r="D19" s="71"/>
      <c r="E19" s="71"/>
      <c r="F19" s="3"/>
      <c r="G19" s="3"/>
    </row>
    <row r="20" spans="1:7" x14ac:dyDescent="0.25">
      <c r="A20" s="18"/>
      <c r="B20" s="95" t="s">
        <v>20</v>
      </c>
      <c r="C20" s="95" t="s">
        <v>10</v>
      </c>
      <c r="D20" s="71"/>
      <c r="E20" s="71"/>
      <c r="F20" s="3"/>
      <c r="G20" s="3"/>
    </row>
    <row r="21" spans="1:7" x14ac:dyDescent="0.25">
      <c r="A21" s="18"/>
      <c r="B21" s="95" t="s">
        <v>50</v>
      </c>
      <c r="C21" s="95"/>
      <c r="D21" s="67"/>
      <c r="E21" s="67"/>
      <c r="F21" s="3"/>
      <c r="G21" s="3"/>
    </row>
    <row r="22" spans="1:7" ht="15.75" thickBot="1" x14ac:dyDescent="0.3">
      <c r="A22" s="18"/>
      <c r="B22" s="96"/>
      <c r="C22" s="96"/>
      <c r="D22" s="68"/>
      <c r="E22" s="68"/>
      <c r="F22" s="3"/>
      <c r="G22" s="3"/>
    </row>
    <row r="23" spans="1:7" ht="16.5" thickTop="1" thickBot="1" x14ac:dyDescent="0.3">
      <c r="A23" s="18"/>
      <c r="B23" s="111" t="s">
        <v>109</v>
      </c>
      <c r="C23" s="112"/>
      <c r="D23" s="69">
        <f>D24-SUM(D8:D22)</f>
        <v>17122266.37000018</v>
      </c>
      <c r="E23" s="69">
        <f>E24-SUM(E8:E22)</f>
        <v>0</v>
      </c>
      <c r="F23" s="6"/>
      <c r="G23" s="3"/>
    </row>
    <row r="24" spans="1:7" ht="16.5" thickTop="1" thickBot="1" x14ac:dyDescent="0.3">
      <c r="A24" s="19"/>
      <c r="B24" s="111" t="s">
        <v>21</v>
      </c>
      <c r="C24" s="112"/>
      <c r="D24" s="69">
        <f>IF(SUM(E8:E22)&gt;SUM(D8:D22),SUM(E8:E22),SUM(D8:D22))</f>
        <v>48040643.990000181</v>
      </c>
      <c r="E24" s="69">
        <f>IF(SUM(F8:F22)&gt;SUM(E8:E22),SUM(F8:F22),SUM(E8:E22))</f>
        <v>48040643.990000181</v>
      </c>
      <c r="F24" s="3"/>
      <c r="G24" s="3"/>
    </row>
    <row r="25" spans="1:7" ht="16.5" thickTop="1" thickBot="1" x14ac:dyDescent="0.3">
      <c r="A25" s="18"/>
      <c r="B25" s="111" t="s">
        <v>110</v>
      </c>
      <c r="C25" s="112"/>
      <c r="D25" s="69">
        <f>E23</f>
        <v>0</v>
      </c>
      <c r="E25" s="69">
        <f>D23</f>
        <v>17122266.37000018</v>
      </c>
      <c r="F25" s="3"/>
      <c r="G25" s="3"/>
    </row>
    <row r="26" spans="1:7" ht="15.75" thickTop="1" x14ac:dyDescent="0.25">
      <c r="A26" s="3"/>
      <c r="B26" s="3"/>
      <c r="C26" s="3"/>
      <c r="D26" s="7"/>
      <c r="E26" s="7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 t="s">
        <v>22</v>
      </c>
      <c r="B29" s="3"/>
      <c r="C29" s="3"/>
      <c r="D29" s="3"/>
      <c r="E29" s="3"/>
      <c r="F29" s="3"/>
      <c r="G29" s="3"/>
    </row>
    <row r="30" spans="1:7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7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7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  <row r="40" spans="1:7" x14ac:dyDescent="0.25">
      <c r="A40" s="5"/>
      <c r="B40" s="5"/>
      <c r="C40" s="5"/>
      <c r="D40" s="5"/>
      <c r="E40" s="5"/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F11" sqref="F11"/>
    </sheetView>
  </sheetViews>
  <sheetFormatPr defaultRowHeight="15" x14ac:dyDescent="0.25"/>
  <cols>
    <col min="1" max="1" width="14.14062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8" width="9.85546875" bestFit="1" customWidth="1"/>
  </cols>
  <sheetData>
    <row r="1" spans="1:7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7" ht="18.75" x14ac:dyDescent="0.3">
      <c r="A2" s="110" t="s">
        <v>81</v>
      </c>
      <c r="B2" s="110"/>
      <c r="C2" s="110"/>
      <c r="D2" s="110"/>
      <c r="E2" s="110"/>
      <c r="F2" s="110"/>
      <c r="G2" s="110"/>
    </row>
    <row r="3" spans="1:7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7" ht="15.75" x14ac:dyDescent="0.25">
      <c r="A4" s="1" t="s">
        <v>1</v>
      </c>
      <c r="B4" s="1"/>
      <c r="C4" s="1" t="s">
        <v>38</v>
      </c>
      <c r="D4" s="1"/>
      <c r="E4" s="1" t="s">
        <v>3</v>
      </c>
      <c r="F4" s="1">
        <v>311</v>
      </c>
      <c r="G4" s="2"/>
    </row>
    <row r="5" spans="1:7" x14ac:dyDescent="0.25">
      <c r="A5" s="3"/>
      <c r="B5" s="3"/>
      <c r="C5" s="3" t="s">
        <v>39</v>
      </c>
      <c r="D5" s="3"/>
      <c r="E5" s="3"/>
      <c r="F5" s="3"/>
      <c r="G5" s="3"/>
    </row>
    <row r="6" spans="1:7" ht="15.75" thickBot="1" x14ac:dyDescent="0.3">
      <c r="A6" s="3"/>
      <c r="B6" s="4"/>
      <c r="C6" s="4"/>
      <c r="D6" s="4"/>
      <c r="E6" s="4"/>
      <c r="F6" s="3"/>
      <c r="G6" s="3"/>
    </row>
    <row r="7" spans="1:7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7" ht="15.75" thickTop="1" x14ac:dyDescent="0.25">
      <c r="A8" s="18"/>
      <c r="B8" s="11" t="s">
        <v>108</v>
      </c>
      <c r="C8" s="11" t="s">
        <v>8</v>
      </c>
      <c r="D8" s="12"/>
      <c r="E8" s="12">
        <v>1362485.6600000039</v>
      </c>
      <c r="F8" s="3"/>
      <c r="G8" s="3"/>
    </row>
    <row r="9" spans="1:7" x14ac:dyDescent="0.25">
      <c r="A9" s="18"/>
      <c r="B9" s="13" t="s">
        <v>9</v>
      </c>
      <c r="C9" s="13" t="s">
        <v>10</v>
      </c>
      <c r="D9" s="73">
        <v>33610</v>
      </c>
      <c r="E9" s="73">
        <v>633462</v>
      </c>
      <c r="F9" s="3"/>
      <c r="G9" s="3"/>
    </row>
    <row r="10" spans="1:7" x14ac:dyDescent="0.25">
      <c r="A10" s="18"/>
      <c r="B10" s="13" t="s">
        <v>11</v>
      </c>
      <c r="C10" s="13" t="s">
        <v>10</v>
      </c>
      <c r="D10" s="73"/>
      <c r="E10" s="73">
        <v>1700</v>
      </c>
      <c r="F10" s="3"/>
      <c r="G10" s="3"/>
    </row>
    <row r="11" spans="1:7" x14ac:dyDescent="0.25">
      <c r="A11" s="18"/>
      <c r="B11" s="13" t="s">
        <v>12</v>
      </c>
      <c r="C11" s="13" t="s">
        <v>10</v>
      </c>
      <c r="D11" s="73">
        <v>65100</v>
      </c>
      <c r="E11" s="73">
        <v>101700</v>
      </c>
      <c r="F11" s="3"/>
      <c r="G11" s="3"/>
    </row>
    <row r="12" spans="1:7" x14ac:dyDescent="0.25">
      <c r="A12" s="18"/>
      <c r="B12" s="13" t="s">
        <v>13</v>
      </c>
      <c r="C12" s="13" t="s">
        <v>10</v>
      </c>
      <c r="D12" s="73"/>
      <c r="E12" s="73"/>
      <c r="F12" s="3"/>
      <c r="G12" s="3"/>
    </row>
    <row r="13" spans="1:7" x14ac:dyDescent="0.25">
      <c r="A13" s="18"/>
      <c r="B13" s="13" t="s">
        <v>14</v>
      </c>
      <c r="C13" s="13" t="s">
        <v>10</v>
      </c>
      <c r="D13" s="73"/>
      <c r="E13" s="73"/>
      <c r="F13" s="3"/>
      <c r="G13" s="3"/>
    </row>
    <row r="14" spans="1:7" x14ac:dyDescent="0.25">
      <c r="A14" s="18"/>
      <c r="B14" s="13" t="s">
        <v>15</v>
      </c>
      <c r="C14" s="13" t="s">
        <v>10</v>
      </c>
      <c r="D14" s="73"/>
      <c r="E14" s="73"/>
      <c r="F14" s="3"/>
      <c r="G14" s="3"/>
    </row>
    <row r="15" spans="1:7" x14ac:dyDescent="0.25">
      <c r="A15" s="18"/>
      <c r="B15" s="13" t="s">
        <v>16</v>
      </c>
      <c r="C15" s="13" t="s">
        <v>10</v>
      </c>
      <c r="D15" s="73"/>
      <c r="E15" s="73"/>
      <c r="F15" s="3"/>
      <c r="G15" s="3"/>
    </row>
    <row r="16" spans="1:7" x14ac:dyDescent="0.25">
      <c r="A16" s="18"/>
      <c r="B16" s="13" t="s">
        <v>72</v>
      </c>
      <c r="C16" s="13" t="s">
        <v>10</v>
      </c>
      <c r="D16" s="73"/>
      <c r="E16" s="73"/>
      <c r="F16" s="3"/>
      <c r="G16" s="3"/>
    </row>
    <row r="17" spans="1:8" x14ac:dyDescent="0.25">
      <c r="A17" s="18"/>
      <c r="B17" s="13" t="s">
        <v>17</v>
      </c>
      <c r="C17" s="13" t="s">
        <v>10</v>
      </c>
      <c r="D17" s="73"/>
      <c r="E17" s="73"/>
      <c r="F17" s="3"/>
      <c r="G17" s="3"/>
    </row>
    <row r="18" spans="1:8" x14ac:dyDescent="0.25">
      <c r="A18" s="18"/>
      <c r="B18" s="13" t="s">
        <v>18</v>
      </c>
      <c r="C18" s="13" t="s">
        <v>10</v>
      </c>
      <c r="D18" s="73"/>
      <c r="E18" s="73"/>
      <c r="F18" s="3"/>
      <c r="G18" s="3"/>
    </row>
    <row r="19" spans="1:8" x14ac:dyDescent="0.25">
      <c r="A19" s="18"/>
      <c r="B19" s="13" t="s">
        <v>19</v>
      </c>
      <c r="C19" s="13" t="s">
        <v>10</v>
      </c>
      <c r="D19" s="73"/>
      <c r="E19" s="73"/>
      <c r="F19" s="3"/>
      <c r="G19" s="3"/>
    </row>
    <row r="20" spans="1:8" x14ac:dyDescent="0.25">
      <c r="A20" s="18"/>
      <c r="B20" s="13" t="s">
        <v>20</v>
      </c>
      <c r="C20" s="13" t="s">
        <v>10</v>
      </c>
      <c r="D20" s="73"/>
      <c r="E20" s="73"/>
      <c r="F20" s="3"/>
      <c r="G20" s="3"/>
    </row>
    <row r="21" spans="1:8" x14ac:dyDescent="0.25">
      <c r="A21" s="18"/>
      <c r="B21" s="13" t="s">
        <v>50</v>
      </c>
      <c r="C21" s="13"/>
      <c r="D21" s="14"/>
      <c r="E21" s="14"/>
      <c r="F21" s="3"/>
      <c r="G21" s="3"/>
    </row>
    <row r="22" spans="1:8" ht="15.75" thickBot="1" x14ac:dyDescent="0.3">
      <c r="A22" s="18"/>
      <c r="B22" s="15"/>
      <c r="C22" s="15"/>
      <c r="D22" s="16"/>
      <c r="E22" s="16"/>
      <c r="F22" s="3"/>
      <c r="G22" s="3"/>
    </row>
    <row r="23" spans="1:8" ht="16.5" thickTop="1" thickBot="1" x14ac:dyDescent="0.3">
      <c r="A23" s="18"/>
      <c r="B23" s="113" t="s">
        <v>109</v>
      </c>
      <c r="C23" s="114"/>
      <c r="D23" s="17">
        <f>D24-SUM(D8:D22)</f>
        <v>2000637.6600000039</v>
      </c>
      <c r="E23" s="17">
        <f>E24-SUM(E8:E22)</f>
        <v>0</v>
      </c>
      <c r="F23" s="6"/>
      <c r="G23" s="3"/>
      <c r="H23" s="20"/>
    </row>
    <row r="24" spans="1:8" ht="16.5" thickTop="1" thickBot="1" x14ac:dyDescent="0.3">
      <c r="A24" s="19"/>
      <c r="B24" s="113" t="s">
        <v>21</v>
      </c>
      <c r="C24" s="114"/>
      <c r="D24" s="17">
        <f>IF(SUM(E8:E22)&gt;SUM(D8:D22),SUM(E8:E22),SUM(D8:D22))</f>
        <v>2099347.6600000039</v>
      </c>
      <c r="E24" s="17">
        <f>IF(SUM(F8:F22)&gt;SUM(E8:E22),SUM(F8:F22),SUM(E8:E22))</f>
        <v>2099347.6600000039</v>
      </c>
      <c r="F24" s="3"/>
      <c r="G24" s="3"/>
    </row>
    <row r="25" spans="1:8" ht="16.5" thickTop="1" thickBot="1" x14ac:dyDescent="0.3">
      <c r="A25" s="18"/>
      <c r="B25" s="113" t="s">
        <v>110</v>
      </c>
      <c r="C25" s="114"/>
      <c r="D25" s="17">
        <f>E23</f>
        <v>0</v>
      </c>
      <c r="E25" s="17">
        <f>D23</f>
        <v>2000637.6600000039</v>
      </c>
      <c r="F25" s="3"/>
      <c r="G25" s="3"/>
    </row>
    <row r="26" spans="1:8" ht="15.75" thickTop="1" x14ac:dyDescent="0.25">
      <c r="A26" s="3"/>
      <c r="B26" s="3"/>
      <c r="C26" s="3"/>
      <c r="D26" s="7"/>
      <c r="E26" s="7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x14ac:dyDescent="0.25">
      <c r="A28" s="3"/>
      <c r="B28" s="3"/>
      <c r="C28" s="3"/>
      <c r="D28" s="3"/>
      <c r="E28" s="3"/>
      <c r="F28" s="3"/>
      <c r="G28" s="3"/>
    </row>
    <row r="29" spans="1:8" x14ac:dyDescent="0.25">
      <c r="A29" s="3" t="s">
        <v>22</v>
      </c>
      <c r="B29" s="3"/>
      <c r="C29" s="3"/>
      <c r="D29" s="3"/>
      <c r="E29" s="3"/>
      <c r="F29" s="3"/>
      <c r="G29" s="3"/>
    </row>
    <row r="30" spans="1:8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8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8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E12" sqref="E12"/>
    </sheetView>
  </sheetViews>
  <sheetFormatPr defaultRowHeight="15" x14ac:dyDescent="0.25"/>
  <cols>
    <col min="1" max="1" width="13.570312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8" width="12.42578125" bestFit="1" customWidth="1"/>
  </cols>
  <sheetData>
    <row r="1" spans="1:7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7" ht="18.75" x14ac:dyDescent="0.3">
      <c r="A2" s="110" t="s">
        <v>84</v>
      </c>
      <c r="B2" s="110"/>
      <c r="C2" s="110"/>
      <c r="D2" s="110"/>
      <c r="E2" s="110"/>
      <c r="F2" s="110"/>
      <c r="G2" s="110"/>
    </row>
    <row r="3" spans="1:7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7" ht="15.75" x14ac:dyDescent="0.25">
      <c r="A4" s="1" t="s">
        <v>1</v>
      </c>
      <c r="B4" s="1"/>
      <c r="C4" s="1" t="s">
        <v>55</v>
      </c>
      <c r="D4" s="1"/>
      <c r="E4" s="1" t="s">
        <v>3</v>
      </c>
      <c r="F4" s="1">
        <v>312</v>
      </c>
      <c r="G4" s="2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4"/>
      <c r="C6" s="4"/>
      <c r="D6" s="4"/>
      <c r="E6" s="4"/>
      <c r="F6" s="3"/>
      <c r="G6" s="3"/>
    </row>
    <row r="7" spans="1:7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7" ht="15.75" thickTop="1" x14ac:dyDescent="0.25">
      <c r="A8" s="18"/>
      <c r="B8" s="11" t="s">
        <v>108</v>
      </c>
      <c r="C8" s="11" t="s">
        <v>8</v>
      </c>
      <c r="D8" s="12"/>
      <c r="E8" s="12">
        <v>313122.23999999836</v>
      </c>
      <c r="F8" s="3"/>
      <c r="G8" s="3"/>
    </row>
    <row r="9" spans="1:7" x14ac:dyDescent="0.25">
      <c r="A9" s="18"/>
      <c r="B9" s="13" t="s">
        <v>9</v>
      </c>
      <c r="C9" s="13" t="s">
        <v>10</v>
      </c>
      <c r="D9" s="73">
        <v>3721945</v>
      </c>
      <c r="E9" s="73">
        <v>3760925</v>
      </c>
      <c r="F9" s="3"/>
      <c r="G9" s="3"/>
    </row>
    <row r="10" spans="1:7" x14ac:dyDescent="0.25">
      <c r="A10" s="18"/>
      <c r="B10" s="13" t="s">
        <v>11</v>
      </c>
      <c r="C10" s="13" t="s">
        <v>10</v>
      </c>
      <c r="D10" s="73">
        <v>233145.81</v>
      </c>
      <c r="E10" s="73">
        <v>558425.81000000006</v>
      </c>
      <c r="F10" s="3"/>
      <c r="G10" s="3"/>
    </row>
    <row r="11" spans="1:7" x14ac:dyDescent="0.25">
      <c r="A11" s="18"/>
      <c r="B11" s="13" t="s">
        <v>12</v>
      </c>
      <c r="C11" s="13" t="s">
        <v>10</v>
      </c>
      <c r="D11" s="73">
        <v>582492.97</v>
      </c>
      <c r="E11" s="73">
        <v>407524.54</v>
      </c>
      <c r="F11" s="3"/>
      <c r="G11" s="3"/>
    </row>
    <row r="12" spans="1:7" x14ac:dyDescent="0.25">
      <c r="A12" s="18"/>
      <c r="B12" s="13" t="s">
        <v>13</v>
      </c>
      <c r="C12" s="13" t="s">
        <v>10</v>
      </c>
      <c r="D12" s="73"/>
      <c r="E12" s="73"/>
      <c r="F12" s="3"/>
      <c r="G12" s="3"/>
    </row>
    <row r="13" spans="1:7" x14ac:dyDescent="0.25">
      <c r="A13" s="18"/>
      <c r="B13" s="13" t="s">
        <v>14</v>
      </c>
      <c r="C13" s="13" t="s">
        <v>10</v>
      </c>
      <c r="D13" s="73"/>
      <c r="E13" s="73"/>
      <c r="F13" s="3"/>
      <c r="G13" s="3"/>
    </row>
    <row r="14" spans="1:7" x14ac:dyDescent="0.25">
      <c r="A14" s="18"/>
      <c r="B14" s="13" t="s">
        <v>15</v>
      </c>
      <c r="C14" s="13" t="s">
        <v>10</v>
      </c>
      <c r="D14" s="73"/>
      <c r="E14" s="73"/>
      <c r="F14" s="3"/>
      <c r="G14" s="3"/>
    </row>
    <row r="15" spans="1:7" x14ac:dyDescent="0.25">
      <c r="A15" s="18"/>
      <c r="B15" s="13" t="s">
        <v>16</v>
      </c>
      <c r="C15" s="13" t="s">
        <v>10</v>
      </c>
      <c r="D15" s="73"/>
      <c r="E15" s="73"/>
      <c r="F15" s="3"/>
      <c r="G15" s="3"/>
    </row>
    <row r="16" spans="1:7" x14ac:dyDescent="0.25">
      <c r="A16" s="18"/>
      <c r="B16" s="13" t="s">
        <v>72</v>
      </c>
      <c r="C16" s="13" t="s">
        <v>10</v>
      </c>
      <c r="D16" s="73"/>
      <c r="E16" s="73"/>
      <c r="F16" s="3"/>
      <c r="G16" s="3"/>
    </row>
    <row r="17" spans="1:8" x14ac:dyDescent="0.25">
      <c r="A17" s="18"/>
      <c r="B17" s="13" t="s">
        <v>17</v>
      </c>
      <c r="C17" s="13" t="s">
        <v>10</v>
      </c>
      <c r="D17" s="73"/>
      <c r="E17" s="73"/>
      <c r="F17" s="3"/>
      <c r="G17" s="3"/>
    </row>
    <row r="18" spans="1:8" x14ac:dyDescent="0.25">
      <c r="A18" s="18"/>
      <c r="B18" s="13" t="s">
        <v>18</v>
      </c>
      <c r="C18" s="13" t="s">
        <v>10</v>
      </c>
      <c r="D18" s="73"/>
      <c r="E18" s="73"/>
      <c r="F18" s="3"/>
      <c r="G18" s="3"/>
    </row>
    <row r="19" spans="1:8" x14ac:dyDescent="0.25">
      <c r="A19" s="18"/>
      <c r="B19" s="13" t="s">
        <v>19</v>
      </c>
      <c r="C19" s="13" t="s">
        <v>10</v>
      </c>
      <c r="D19" s="73"/>
      <c r="E19" s="73"/>
      <c r="F19" s="3"/>
      <c r="G19" s="3"/>
    </row>
    <row r="20" spans="1:8" x14ac:dyDescent="0.25">
      <c r="A20" s="18"/>
      <c r="B20" s="13" t="s">
        <v>20</v>
      </c>
      <c r="C20" s="13" t="s">
        <v>10</v>
      </c>
      <c r="D20" s="73"/>
      <c r="E20" s="73"/>
      <c r="F20" s="3" t="s">
        <v>51</v>
      </c>
      <c r="G20" s="3"/>
    </row>
    <row r="21" spans="1:8" x14ac:dyDescent="0.25">
      <c r="A21" s="18"/>
      <c r="B21" s="13" t="s">
        <v>50</v>
      </c>
      <c r="C21" s="13"/>
      <c r="D21" s="14"/>
      <c r="E21" s="14"/>
      <c r="F21" s="3"/>
      <c r="G21" s="3"/>
      <c r="H21" s="20"/>
    </row>
    <row r="22" spans="1:8" ht="15.75" thickBot="1" x14ac:dyDescent="0.3">
      <c r="A22" s="18"/>
      <c r="B22" s="15"/>
      <c r="C22" s="15"/>
      <c r="D22" s="16"/>
      <c r="E22" s="16"/>
      <c r="F22" s="3"/>
      <c r="G22" s="3"/>
    </row>
    <row r="23" spans="1:8" ht="16.5" thickTop="1" thickBot="1" x14ac:dyDescent="0.3">
      <c r="A23" s="18"/>
      <c r="B23" s="113" t="s">
        <v>109</v>
      </c>
      <c r="C23" s="114"/>
      <c r="D23" s="17">
        <f>D24-SUM(D8:D22)</f>
        <v>502413.80999999866</v>
      </c>
      <c r="E23" s="17">
        <f>E24-SUM(E8:E22)</f>
        <v>0</v>
      </c>
      <c r="F23" s="6"/>
      <c r="G23" s="3"/>
    </row>
    <row r="24" spans="1:8" ht="16.5" thickTop="1" thickBot="1" x14ac:dyDescent="0.3">
      <c r="A24" s="19"/>
      <c r="B24" s="113" t="s">
        <v>21</v>
      </c>
      <c r="C24" s="114"/>
      <c r="D24" s="17">
        <f>IF(SUM(E8:E22)&gt;SUM(D8:D22),SUM(E8:E22),SUM(D8:D22))</f>
        <v>5039997.5899999989</v>
      </c>
      <c r="E24" s="17">
        <f>IF(SUM(F8:F22)&gt;SUM(E8:E22),SUM(F8:F22),SUM(E8:E22))</f>
        <v>5039997.5899999989</v>
      </c>
      <c r="F24" s="3"/>
      <c r="G24" s="3"/>
    </row>
    <row r="25" spans="1:8" ht="16.5" thickTop="1" thickBot="1" x14ac:dyDescent="0.3">
      <c r="A25" s="18"/>
      <c r="B25" s="113" t="s">
        <v>110</v>
      </c>
      <c r="C25" s="114"/>
      <c r="D25" s="17">
        <f>E23</f>
        <v>0</v>
      </c>
      <c r="E25" s="17">
        <f>D23</f>
        <v>502413.80999999866</v>
      </c>
      <c r="F25" s="3"/>
      <c r="G25" s="3"/>
    </row>
    <row r="26" spans="1:8" ht="15.75" thickTop="1" x14ac:dyDescent="0.25">
      <c r="A26" s="3"/>
      <c r="B26" s="3"/>
      <c r="C26" s="3"/>
      <c r="D26" s="7"/>
      <c r="E26" s="7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x14ac:dyDescent="0.25">
      <c r="A28" s="3"/>
      <c r="B28" s="3"/>
      <c r="C28" s="3"/>
      <c r="D28" s="3"/>
      <c r="E28" s="3"/>
      <c r="F28" s="3"/>
      <c r="G28" s="3"/>
    </row>
    <row r="29" spans="1:8" x14ac:dyDescent="0.25">
      <c r="A29" s="3" t="s">
        <v>22</v>
      </c>
      <c r="B29" s="3"/>
      <c r="C29" s="3"/>
      <c r="D29" s="3"/>
      <c r="E29" s="3"/>
      <c r="F29" s="3"/>
      <c r="G29" s="3"/>
    </row>
    <row r="30" spans="1:8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8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8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7" workbookViewId="0">
      <selection activeCell="E12" sqref="E12"/>
    </sheetView>
  </sheetViews>
  <sheetFormatPr defaultRowHeight="15" x14ac:dyDescent="0.25"/>
  <cols>
    <col min="1" max="1" width="13.855468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9" max="9" width="13.28515625" bestFit="1" customWidth="1"/>
  </cols>
  <sheetData>
    <row r="1" spans="1:7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7" ht="18.75" x14ac:dyDescent="0.3">
      <c r="A2" s="110" t="s">
        <v>85</v>
      </c>
      <c r="B2" s="110"/>
      <c r="C2" s="110"/>
      <c r="D2" s="110"/>
      <c r="E2" s="110"/>
      <c r="F2" s="110"/>
      <c r="G2" s="110"/>
    </row>
    <row r="3" spans="1:7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7" ht="15.75" x14ac:dyDescent="0.25">
      <c r="A4" s="1" t="s">
        <v>1</v>
      </c>
      <c r="B4" s="1"/>
      <c r="C4" s="1" t="s">
        <v>68</v>
      </c>
      <c r="D4" s="1"/>
      <c r="E4" s="1" t="s">
        <v>3</v>
      </c>
      <c r="F4" s="1">
        <v>313</v>
      </c>
      <c r="G4" s="2"/>
    </row>
    <row r="5" spans="1:7" ht="15.75" x14ac:dyDescent="0.25">
      <c r="A5" s="3"/>
      <c r="B5" s="3"/>
      <c r="C5" s="1" t="s">
        <v>69</v>
      </c>
      <c r="D5" s="3"/>
      <c r="E5" s="3"/>
      <c r="F5" s="3"/>
      <c r="G5" s="3"/>
    </row>
    <row r="6" spans="1:7" ht="15.75" thickBot="1" x14ac:dyDescent="0.3">
      <c r="A6" s="3"/>
      <c r="B6" s="4"/>
      <c r="C6" s="4"/>
      <c r="D6" s="4"/>
      <c r="E6" s="4"/>
      <c r="F6" s="3"/>
      <c r="G6" s="3"/>
    </row>
    <row r="7" spans="1:7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7" ht="15.75" thickTop="1" x14ac:dyDescent="0.25">
      <c r="A8" s="18"/>
      <c r="B8" s="11" t="s">
        <v>108</v>
      </c>
      <c r="C8" s="11" t="s">
        <v>8</v>
      </c>
      <c r="D8" s="12"/>
      <c r="E8" s="12">
        <v>2361470.8100000098</v>
      </c>
      <c r="F8" s="3"/>
      <c r="G8" s="3"/>
    </row>
    <row r="9" spans="1:7" x14ac:dyDescent="0.25">
      <c r="A9" s="18"/>
      <c r="B9" s="95" t="s">
        <v>9</v>
      </c>
      <c r="C9" s="95" t="s">
        <v>10</v>
      </c>
      <c r="D9" s="71">
        <v>2982187.91</v>
      </c>
      <c r="E9" s="71">
        <v>3225037.91</v>
      </c>
      <c r="F9" s="3"/>
      <c r="G9" s="3"/>
    </row>
    <row r="10" spans="1:7" x14ac:dyDescent="0.25">
      <c r="A10" s="18"/>
      <c r="B10" s="95" t="s">
        <v>11</v>
      </c>
      <c r="C10" s="95" t="s">
        <v>10</v>
      </c>
      <c r="D10" s="71">
        <v>1478901.41</v>
      </c>
      <c r="E10" s="71">
        <v>1644251.41</v>
      </c>
      <c r="F10" s="3"/>
      <c r="G10" s="3"/>
    </row>
    <row r="11" spans="1:7" x14ac:dyDescent="0.25">
      <c r="A11" s="18"/>
      <c r="B11" s="95" t="s">
        <v>12</v>
      </c>
      <c r="C11" s="95" t="s">
        <v>10</v>
      </c>
      <c r="D11" s="71">
        <v>2098367.2000000002</v>
      </c>
      <c r="E11" s="71">
        <v>2204177.73</v>
      </c>
      <c r="F11" s="3"/>
      <c r="G11" s="3"/>
    </row>
    <row r="12" spans="1:7" x14ac:dyDescent="0.25">
      <c r="A12" s="18"/>
      <c r="B12" s="95" t="s">
        <v>13</v>
      </c>
      <c r="C12" s="95" t="s">
        <v>10</v>
      </c>
      <c r="D12" s="71"/>
      <c r="E12" s="71"/>
      <c r="F12" s="3"/>
      <c r="G12" s="3"/>
    </row>
    <row r="13" spans="1:7" x14ac:dyDescent="0.25">
      <c r="A13" s="18"/>
      <c r="B13" s="95" t="s">
        <v>14</v>
      </c>
      <c r="C13" s="95" t="s">
        <v>10</v>
      </c>
      <c r="D13" s="71"/>
      <c r="E13" s="71"/>
      <c r="F13" s="3"/>
      <c r="G13" s="3"/>
    </row>
    <row r="14" spans="1:7" x14ac:dyDescent="0.25">
      <c r="A14" s="18"/>
      <c r="B14" s="95" t="s">
        <v>15</v>
      </c>
      <c r="C14" s="95" t="s">
        <v>10</v>
      </c>
      <c r="D14" s="71"/>
      <c r="E14" s="71"/>
      <c r="F14" s="3"/>
      <c r="G14" s="3"/>
    </row>
    <row r="15" spans="1:7" x14ac:dyDescent="0.25">
      <c r="A15" s="18"/>
      <c r="B15" s="95" t="s">
        <v>16</v>
      </c>
      <c r="C15" s="95" t="s">
        <v>10</v>
      </c>
      <c r="D15" s="71"/>
      <c r="E15" s="71"/>
      <c r="F15" s="3"/>
      <c r="G15" s="3"/>
    </row>
    <row r="16" spans="1:7" x14ac:dyDescent="0.25">
      <c r="A16" s="18"/>
      <c r="B16" s="95" t="s">
        <v>72</v>
      </c>
      <c r="C16" s="95" t="s">
        <v>10</v>
      </c>
      <c r="D16" s="71"/>
      <c r="E16" s="71"/>
      <c r="F16" s="3"/>
      <c r="G16" s="3"/>
    </row>
    <row r="17" spans="1:9" x14ac:dyDescent="0.25">
      <c r="A17" s="18"/>
      <c r="B17" s="95" t="s">
        <v>17</v>
      </c>
      <c r="C17" s="95" t="s">
        <v>10</v>
      </c>
      <c r="D17" s="71"/>
      <c r="E17" s="71"/>
      <c r="F17" s="3"/>
      <c r="G17" s="3"/>
    </row>
    <row r="18" spans="1:9" x14ac:dyDescent="0.25">
      <c r="A18" s="18"/>
      <c r="B18" s="95" t="s">
        <v>18</v>
      </c>
      <c r="C18" s="95" t="s">
        <v>10</v>
      </c>
      <c r="D18" s="71"/>
      <c r="E18" s="71"/>
      <c r="F18" s="3"/>
      <c r="G18" s="3"/>
      <c r="I18" s="8"/>
    </row>
    <row r="19" spans="1:9" x14ac:dyDescent="0.25">
      <c r="A19" s="18"/>
      <c r="B19" s="95" t="s">
        <v>19</v>
      </c>
      <c r="C19" s="95" t="s">
        <v>10</v>
      </c>
      <c r="D19" s="71"/>
      <c r="E19" s="71"/>
      <c r="F19" s="3"/>
      <c r="G19" s="3"/>
    </row>
    <row r="20" spans="1:9" x14ac:dyDescent="0.25">
      <c r="A20" s="18"/>
      <c r="B20" s="95" t="s">
        <v>20</v>
      </c>
      <c r="C20" s="95" t="s">
        <v>10</v>
      </c>
      <c r="D20" s="71"/>
      <c r="E20" s="71"/>
      <c r="F20" s="3"/>
      <c r="G20" s="3"/>
    </row>
    <row r="21" spans="1:9" x14ac:dyDescent="0.25">
      <c r="A21" s="18"/>
      <c r="B21" s="95" t="s">
        <v>50</v>
      </c>
      <c r="C21" s="95"/>
      <c r="D21" s="67"/>
      <c r="E21" s="67"/>
      <c r="F21" s="3"/>
      <c r="G21" s="3"/>
    </row>
    <row r="22" spans="1:9" ht="15.75" thickBot="1" x14ac:dyDescent="0.3">
      <c r="A22" s="18"/>
      <c r="B22" s="96"/>
      <c r="C22" s="96"/>
      <c r="D22" s="68"/>
      <c r="E22" s="68"/>
      <c r="F22" s="3"/>
      <c r="G22" s="3"/>
    </row>
    <row r="23" spans="1:9" ht="16.5" thickTop="1" thickBot="1" x14ac:dyDescent="0.3">
      <c r="A23" s="18"/>
      <c r="B23" s="111" t="s">
        <v>109</v>
      </c>
      <c r="C23" s="112"/>
      <c r="D23" s="69">
        <f>D24-SUM(D8:D22)</f>
        <v>2875481.3400000101</v>
      </c>
      <c r="E23" s="69">
        <f>E24-SUM(E8:E22)</f>
        <v>0</v>
      </c>
      <c r="F23" s="6"/>
      <c r="G23" s="3"/>
    </row>
    <row r="24" spans="1:9" ht="16.5" thickTop="1" thickBot="1" x14ac:dyDescent="0.3">
      <c r="A24" s="19"/>
      <c r="B24" s="111" t="s">
        <v>21</v>
      </c>
      <c r="C24" s="112"/>
      <c r="D24" s="69">
        <f>IF(SUM(E8:E22)&gt;SUM(D8:D22),SUM(E8:E22),SUM(D8:D22))</f>
        <v>9434937.8600000106</v>
      </c>
      <c r="E24" s="69">
        <f>IF(SUM(F8:F22)&gt;SUM(E8:E22),SUM(F8:F22),SUM(E8:E22))</f>
        <v>9434937.8600000106</v>
      </c>
      <c r="F24" s="3"/>
      <c r="G24" s="3"/>
    </row>
    <row r="25" spans="1:9" ht="16.5" thickTop="1" thickBot="1" x14ac:dyDescent="0.3">
      <c r="A25" s="18"/>
      <c r="B25" s="111" t="s">
        <v>110</v>
      </c>
      <c r="C25" s="112"/>
      <c r="D25" s="69">
        <f>E23</f>
        <v>0</v>
      </c>
      <c r="E25" s="69">
        <f>D23</f>
        <v>2875481.3400000101</v>
      </c>
      <c r="F25" s="3"/>
      <c r="G25" s="3"/>
    </row>
    <row r="26" spans="1:9" ht="15.75" thickTop="1" x14ac:dyDescent="0.25">
      <c r="A26" s="3"/>
      <c r="B26" s="3"/>
      <c r="C26" s="3"/>
      <c r="D26" s="7"/>
      <c r="E26" s="7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</row>
    <row r="28" spans="1:9" x14ac:dyDescent="0.25">
      <c r="A28" s="3"/>
      <c r="B28" s="3"/>
      <c r="C28" s="3"/>
      <c r="D28" s="3"/>
      <c r="E28" s="3"/>
      <c r="F28" s="3"/>
      <c r="G28" s="3"/>
    </row>
    <row r="29" spans="1:9" x14ac:dyDescent="0.25">
      <c r="A29" s="3" t="s">
        <v>22</v>
      </c>
      <c r="B29" s="3"/>
      <c r="C29" s="3"/>
      <c r="D29" s="3"/>
      <c r="E29" s="3"/>
      <c r="F29" s="3"/>
      <c r="G29" s="3"/>
    </row>
    <row r="30" spans="1:9" x14ac:dyDescent="0.25">
      <c r="A30" s="3" t="s">
        <v>23</v>
      </c>
      <c r="B30" s="3"/>
      <c r="C30" s="3"/>
      <c r="D30" s="100" t="s">
        <v>94</v>
      </c>
      <c r="F30" s="3"/>
      <c r="G30" s="3"/>
    </row>
    <row r="31" spans="1:9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9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  <row r="40" spans="1:7" x14ac:dyDescent="0.25">
      <c r="A40" s="5"/>
      <c r="B40" s="5"/>
      <c r="C40" s="5"/>
      <c r="D40" s="5"/>
      <c r="E40" s="5"/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7" workbookViewId="0">
      <selection activeCell="G25" sqref="G25"/>
    </sheetView>
  </sheetViews>
  <sheetFormatPr defaultRowHeight="15" x14ac:dyDescent="0.25"/>
  <cols>
    <col min="1" max="1" width="14.4257812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9" max="9" width="12.5703125" customWidth="1"/>
  </cols>
  <sheetData>
    <row r="1" spans="1:9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9" ht="18.75" x14ac:dyDescent="0.3">
      <c r="A2" s="110" t="s">
        <v>80</v>
      </c>
      <c r="B2" s="110"/>
      <c r="C2" s="110"/>
      <c r="D2" s="110"/>
      <c r="E2" s="110"/>
      <c r="F2" s="110"/>
      <c r="G2" s="110"/>
    </row>
    <row r="3" spans="1:9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9" ht="15.75" x14ac:dyDescent="0.25">
      <c r="A4" s="1" t="s">
        <v>1</v>
      </c>
      <c r="B4" s="1"/>
      <c r="C4" s="26" t="s">
        <v>56</v>
      </c>
      <c r="E4" s="1" t="s">
        <v>3</v>
      </c>
      <c r="F4" s="1">
        <v>314</v>
      </c>
      <c r="G4" s="2"/>
    </row>
    <row r="5" spans="1:9" x14ac:dyDescent="0.25">
      <c r="A5" s="3"/>
      <c r="B5" s="3"/>
      <c r="C5" s="3"/>
      <c r="D5" s="3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94" t="s">
        <v>108</v>
      </c>
      <c r="C8" s="94" t="s">
        <v>8</v>
      </c>
      <c r="D8" s="97"/>
      <c r="E8" s="97">
        <v>4519697.28</v>
      </c>
      <c r="F8" s="3"/>
      <c r="G8" s="3"/>
    </row>
    <row r="9" spans="1:9" x14ac:dyDescent="0.25">
      <c r="A9" s="18"/>
      <c r="B9" s="95" t="s">
        <v>9</v>
      </c>
      <c r="C9" s="95" t="s">
        <v>10</v>
      </c>
      <c r="D9" s="71">
        <v>142000</v>
      </c>
      <c r="E9" s="71">
        <v>1325</v>
      </c>
      <c r="F9" s="3"/>
      <c r="G9" s="3"/>
    </row>
    <row r="10" spans="1:9" x14ac:dyDescent="0.25">
      <c r="A10" s="18"/>
      <c r="B10" s="95" t="s">
        <v>11</v>
      </c>
      <c r="C10" s="95" t="s">
        <v>10</v>
      </c>
      <c r="D10" s="71"/>
      <c r="E10" s="71">
        <v>311300</v>
      </c>
      <c r="F10" s="3"/>
      <c r="G10" s="3"/>
    </row>
    <row r="11" spans="1:9" x14ac:dyDescent="0.25">
      <c r="A11" s="18"/>
      <c r="B11" s="95" t="s">
        <v>12</v>
      </c>
      <c r="C11" s="95" t="s">
        <v>10</v>
      </c>
      <c r="D11" s="71"/>
      <c r="E11" s="71">
        <v>831050</v>
      </c>
      <c r="F11" s="3"/>
      <c r="G11" s="3"/>
    </row>
    <row r="12" spans="1:9" x14ac:dyDescent="0.25">
      <c r="A12" s="18"/>
      <c r="B12" s="95" t="s">
        <v>13</v>
      </c>
      <c r="C12" s="95" t="s">
        <v>10</v>
      </c>
      <c r="D12" s="71"/>
      <c r="E12" s="71"/>
      <c r="F12" s="3"/>
      <c r="G12" s="3"/>
    </row>
    <row r="13" spans="1:9" x14ac:dyDescent="0.25">
      <c r="A13" s="18"/>
      <c r="B13" s="95" t="s">
        <v>14</v>
      </c>
      <c r="C13" s="95" t="s">
        <v>10</v>
      </c>
      <c r="D13" s="71"/>
      <c r="E13" s="71"/>
      <c r="F13" s="3"/>
      <c r="G13" s="3"/>
    </row>
    <row r="14" spans="1:9" x14ac:dyDescent="0.25">
      <c r="A14" s="18"/>
      <c r="B14" s="95" t="s">
        <v>15</v>
      </c>
      <c r="C14" s="95" t="s">
        <v>10</v>
      </c>
      <c r="D14" s="71"/>
      <c r="E14" s="71"/>
      <c r="F14" s="3"/>
      <c r="G14" s="3"/>
      <c r="I14" s="8"/>
    </row>
    <row r="15" spans="1:9" x14ac:dyDescent="0.25">
      <c r="A15" s="18"/>
      <c r="B15" s="95" t="s">
        <v>16</v>
      </c>
      <c r="C15" s="95" t="s">
        <v>10</v>
      </c>
      <c r="D15" s="71"/>
      <c r="E15" s="71"/>
      <c r="F15" s="3"/>
      <c r="G15" s="3"/>
    </row>
    <row r="16" spans="1:9" x14ac:dyDescent="0.25">
      <c r="A16" s="18"/>
      <c r="B16" s="95" t="s">
        <v>72</v>
      </c>
      <c r="C16" s="95" t="s">
        <v>10</v>
      </c>
      <c r="D16" s="71"/>
      <c r="E16" s="71"/>
      <c r="F16" s="3"/>
      <c r="G16" s="3"/>
      <c r="I16" s="20"/>
    </row>
    <row r="17" spans="1:7" x14ac:dyDescent="0.25">
      <c r="A17" s="18"/>
      <c r="B17" s="95" t="s">
        <v>17</v>
      </c>
      <c r="C17" s="95" t="s">
        <v>10</v>
      </c>
      <c r="D17" s="71"/>
      <c r="E17" s="71"/>
      <c r="F17" s="3"/>
      <c r="G17" s="3"/>
    </row>
    <row r="18" spans="1:7" x14ac:dyDescent="0.25">
      <c r="A18" s="18"/>
      <c r="B18" s="95" t="s">
        <v>18</v>
      </c>
      <c r="C18" s="95" t="s">
        <v>10</v>
      </c>
      <c r="D18" s="71"/>
      <c r="E18" s="71"/>
      <c r="F18" s="3"/>
      <c r="G18" s="3"/>
    </row>
    <row r="19" spans="1:7" x14ac:dyDescent="0.25">
      <c r="A19" s="18"/>
      <c r="B19" s="95" t="s">
        <v>19</v>
      </c>
      <c r="C19" s="95" t="s">
        <v>10</v>
      </c>
      <c r="D19" s="71"/>
      <c r="E19" s="71"/>
      <c r="F19" s="3"/>
      <c r="G19" s="3"/>
    </row>
    <row r="20" spans="1:7" x14ac:dyDescent="0.25">
      <c r="A20" s="18"/>
      <c r="B20" s="95" t="s">
        <v>20</v>
      </c>
      <c r="C20" s="95" t="s">
        <v>10</v>
      </c>
      <c r="D20" s="71"/>
      <c r="E20" s="71"/>
      <c r="F20" s="3"/>
      <c r="G20" s="3"/>
    </row>
    <row r="21" spans="1:7" x14ac:dyDescent="0.25">
      <c r="A21" s="18"/>
      <c r="B21" s="95" t="s">
        <v>50</v>
      </c>
      <c r="C21" s="95"/>
      <c r="D21" s="67"/>
      <c r="E21" s="67"/>
      <c r="F21" s="3"/>
      <c r="G21" s="3"/>
    </row>
    <row r="22" spans="1:7" ht="15.75" thickBot="1" x14ac:dyDescent="0.3">
      <c r="A22" s="18"/>
      <c r="B22" s="96"/>
      <c r="C22" s="96"/>
      <c r="D22" s="68"/>
      <c r="E22" s="68"/>
      <c r="F22" s="3"/>
      <c r="G22" s="3"/>
    </row>
    <row r="23" spans="1:7" ht="16.5" thickTop="1" thickBot="1" x14ac:dyDescent="0.3">
      <c r="A23" s="18"/>
      <c r="B23" s="111" t="s">
        <v>109</v>
      </c>
      <c r="C23" s="112"/>
      <c r="D23" s="69">
        <f>D24-SUM(D8:D22)</f>
        <v>5521372.2800000003</v>
      </c>
      <c r="E23" s="69">
        <f>E24-SUM(E8:E22)</f>
        <v>0</v>
      </c>
      <c r="F23" s="6"/>
      <c r="G23" s="3"/>
    </row>
    <row r="24" spans="1:7" ht="16.5" thickTop="1" thickBot="1" x14ac:dyDescent="0.3">
      <c r="A24" s="19"/>
      <c r="B24" s="111" t="s">
        <v>21</v>
      </c>
      <c r="C24" s="112"/>
      <c r="D24" s="69">
        <f>IF(SUM(E8:E22)&gt;SUM(D8:D22),SUM(E8:E22),SUM(D8:D22))</f>
        <v>5663372.2800000003</v>
      </c>
      <c r="E24" s="69">
        <f>IF(SUM(F8:F22)&gt;SUM(E8:E22),SUM(F8:F22),SUM(E8:E22))</f>
        <v>5663372.2800000003</v>
      </c>
      <c r="F24" s="3"/>
      <c r="G24" s="3"/>
    </row>
    <row r="25" spans="1:7" ht="16.5" thickTop="1" thickBot="1" x14ac:dyDescent="0.3">
      <c r="A25" s="18"/>
      <c r="B25" s="111" t="s">
        <v>110</v>
      </c>
      <c r="C25" s="112"/>
      <c r="D25" s="69">
        <f>E23</f>
        <v>0</v>
      </c>
      <c r="E25" s="69">
        <f>D23</f>
        <v>5521372.2800000003</v>
      </c>
      <c r="F25" s="3"/>
      <c r="G25" s="3"/>
    </row>
    <row r="26" spans="1:7" ht="15.75" thickTop="1" x14ac:dyDescent="0.25">
      <c r="A26" s="3"/>
      <c r="B26" s="3"/>
      <c r="C26" s="3"/>
      <c r="D26" s="7"/>
      <c r="E26" s="7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 t="s">
        <v>22</v>
      </c>
      <c r="B29" s="3"/>
      <c r="C29" s="3"/>
      <c r="D29" s="3"/>
      <c r="E29" s="3"/>
      <c r="F29" s="3"/>
      <c r="G29" s="3"/>
    </row>
    <row r="30" spans="1:7" x14ac:dyDescent="0.25">
      <c r="A30" s="3" t="s">
        <v>23</v>
      </c>
      <c r="B30" s="3"/>
      <c r="C30" s="3"/>
      <c r="D30" s="103"/>
      <c r="E30" s="103" t="s">
        <v>90</v>
      </c>
      <c r="F30" s="103"/>
      <c r="G30" s="103"/>
    </row>
    <row r="31" spans="1:7" x14ac:dyDescent="0.25">
      <c r="A31" s="3" t="s">
        <v>52</v>
      </c>
      <c r="B31" s="3" t="s">
        <v>95</v>
      </c>
      <c r="C31" s="3"/>
      <c r="D31" s="103"/>
      <c r="E31" s="103" t="s">
        <v>91</v>
      </c>
      <c r="F31" s="103"/>
      <c r="G31" s="103"/>
    </row>
    <row r="32" spans="1:7" x14ac:dyDescent="0.25">
      <c r="A32" s="3"/>
      <c r="B32" s="3"/>
      <c r="C32" s="3"/>
      <c r="D32" s="103"/>
      <c r="E32" s="103" t="s">
        <v>92</v>
      </c>
      <c r="F32" s="103"/>
      <c r="G32" s="103"/>
    </row>
    <row r="33" spans="1:7" x14ac:dyDescent="0.25">
      <c r="A33" s="3"/>
      <c r="B33" s="3"/>
      <c r="C33" s="3"/>
      <c r="D33" s="103"/>
      <c r="E33" s="3" t="s">
        <v>93</v>
      </c>
      <c r="F33" s="3"/>
      <c r="G33" s="10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  <row r="40" spans="1:7" x14ac:dyDescent="0.25">
      <c r="A40" s="5"/>
      <c r="B40" s="5"/>
      <c r="C40" s="5"/>
      <c r="D40" s="5"/>
      <c r="E40" s="5"/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4" workbookViewId="0">
      <selection activeCell="E12" sqref="E12"/>
    </sheetView>
  </sheetViews>
  <sheetFormatPr defaultRowHeight="15" x14ac:dyDescent="0.25"/>
  <cols>
    <col min="1" max="1" width="14.71093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8" width="12.42578125" bestFit="1" customWidth="1"/>
  </cols>
  <sheetData>
    <row r="1" spans="1:7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7" ht="18.75" x14ac:dyDescent="0.3">
      <c r="A2" s="110" t="s">
        <v>80</v>
      </c>
      <c r="B2" s="110"/>
      <c r="C2" s="110"/>
      <c r="D2" s="110"/>
      <c r="E2" s="110"/>
      <c r="F2" s="110"/>
      <c r="G2" s="110"/>
    </row>
    <row r="3" spans="1:7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7" ht="15.75" x14ac:dyDescent="0.25">
      <c r="A4" s="1" t="s">
        <v>1</v>
      </c>
      <c r="B4" s="1"/>
      <c r="C4" s="1" t="s">
        <v>42</v>
      </c>
      <c r="D4" s="1"/>
      <c r="F4" s="1">
        <v>315</v>
      </c>
      <c r="G4" s="2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4"/>
      <c r="C6" s="4"/>
      <c r="D6" s="4"/>
      <c r="E6" s="4"/>
      <c r="F6" s="3"/>
      <c r="G6" s="3"/>
    </row>
    <row r="7" spans="1:7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7" ht="15.75" thickTop="1" x14ac:dyDescent="0.25">
      <c r="A8" s="18"/>
      <c r="B8" s="11" t="s">
        <v>108</v>
      </c>
      <c r="C8" s="11" t="s">
        <v>8</v>
      </c>
      <c r="D8" s="12"/>
      <c r="E8" s="12">
        <v>1549721.4400000051</v>
      </c>
      <c r="F8" s="3"/>
      <c r="G8" s="3"/>
    </row>
    <row r="9" spans="1:7" x14ac:dyDescent="0.25">
      <c r="A9" s="18"/>
      <c r="B9" s="13" t="s">
        <v>9</v>
      </c>
      <c r="C9" s="13" t="s">
        <v>10</v>
      </c>
      <c r="D9" s="73">
        <v>3504200.55</v>
      </c>
      <c r="E9" s="73">
        <v>3572406.47</v>
      </c>
      <c r="F9" s="3"/>
      <c r="G9" s="3"/>
    </row>
    <row r="10" spans="1:7" x14ac:dyDescent="0.25">
      <c r="A10" s="18"/>
      <c r="B10" s="13" t="s">
        <v>11</v>
      </c>
      <c r="C10" s="13" t="s">
        <v>10</v>
      </c>
      <c r="D10" s="73">
        <v>831256.93</v>
      </c>
      <c r="E10" s="73">
        <v>2881624.61</v>
      </c>
      <c r="F10" s="3"/>
      <c r="G10" s="3"/>
    </row>
    <row r="11" spans="1:7" x14ac:dyDescent="0.25">
      <c r="A11" s="18"/>
      <c r="B11" s="13" t="s">
        <v>12</v>
      </c>
      <c r="C11" s="13" t="s">
        <v>10</v>
      </c>
      <c r="D11" s="73">
        <v>2075970.1</v>
      </c>
      <c r="E11" s="73">
        <v>1135884.3999999999</v>
      </c>
      <c r="F11" s="3"/>
      <c r="G11" s="3"/>
    </row>
    <row r="12" spans="1:7" x14ac:dyDescent="0.25">
      <c r="A12" s="18"/>
      <c r="B12" s="13" t="s">
        <v>13</v>
      </c>
      <c r="C12" s="13" t="s">
        <v>10</v>
      </c>
      <c r="D12" s="73"/>
      <c r="E12" s="73"/>
      <c r="F12" s="3"/>
      <c r="G12" s="3"/>
    </row>
    <row r="13" spans="1:7" x14ac:dyDescent="0.25">
      <c r="A13" s="18"/>
      <c r="B13" s="13" t="s">
        <v>14</v>
      </c>
      <c r="C13" s="13" t="s">
        <v>10</v>
      </c>
      <c r="D13" s="73"/>
      <c r="E13" s="73"/>
      <c r="F13" s="3"/>
      <c r="G13" s="3"/>
    </row>
    <row r="14" spans="1:7" x14ac:dyDescent="0.25">
      <c r="A14" s="18"/>
      <c r="B14" s="13" t="s">
        <v>15</v>
      </c>
      <c r="C14" s="13" t="s">
        <v>10</v>
      </c>
      <c r="D14" s="73"/>
      <c r="E14" s="73"/>
      <c r="F14" s="3"/>
      <c r="G14" s="3"/>
    </row>
    <row r="15" spans="1:7" x14ac:dyDescent="0.25">
      <c r="A15" s="18"/>
      <c r="B15" s="13" t="s">
        <v>16</v>
      </c>
      <c r="C15" s="13" t="s">
        <v>10</v>
      </c>
      <c r="D15" s="73"/>
      <c r="E15" s="73"/>
      <c r="F15" s="3"/>
      <c r="G15" s="3"/>
    </row>
    <row r="16" spans="1:7" x14ac:dyDescent="0.25">
      <c r="A16" s="18"/>
      <c r="B16" s="13" t="s">
        <v>72</v>
      </c>
      <c r="C16" s="13" t="s">
        <v>10</v>
      </c>
      <c r="D16" s="73"/>
      <c r="E16" s="73"/>
      <c r="F16" s="3"/>
      <c r="G16" s="3"/>
    </row>
    <row r="17" spans="1:8" x14ac:dyDescent="0.25">
      <c r="A17" s="18"/>
      <c r="B17" s="13" t="s">
        <v>17</v>
      </c>
      <c r="C17" s="13" t="s">
        <v>10</v>
      </c>
      <c r="D17" s="73"/>
      <c r="E17" s="73"/>
      <c r="F17" s="3"/>
      <c r="G17" s="3"/>
      <c r="H17" s="20"/>
    </row>
    <row r="18" spans="1:8" x14ac:dyDescent="0.25">
      <c r="A18" s="18"/>
      <c r="B18" s="13" t="s">
        <v>18</v>
      </c>
      <c r="C18" s="13" t="s">
        <v>10</v>
      </c>
      <c r="D18" s="73"/>
      <c r="E18" s="73"/>
      <c r="F18" s="3"/>
      <c r="G18" s="3"/>
    </row>
    <row r="19" spans="1:8" x14ac:dyDescent="0.25">
      <c r="A19" s="18"/>
      <c r="B19" s="13" t="s">
        <v>19</v>
      </c>
      <c r="C19" s="13" t="s">
        <v>10</v>
      </c>
      <c r="D19" s="73"/>
      <c r="E19" s="73"/>
      <c r="F19" s="3"/>
      <c r="G19" s="3"/>
    </row>
    <row r="20" spans="1:8" x14ac:dyDescent="0.25">
      <c r="A20" s="18"/>
      <c r="B20" s="13" t="s">
        <v>20</v>
      </c>
      <c r="C20" s="13" t="s">
        <v>10</v>
      </c>
      <c r="D20" s="73"/>
      <c r="E20" s="73"/>
      <c r="F20" s="3"/>
      <c r="G20" s="3"/>
    </row>
    <row r="21" spans="1:8" x14ac:dyDescent="0.25">
      <c r="A21" s="18"/>
      <c r="B21" s="13" t="s">
        <v>50</v>
      </c>
      <c r="C21" s="13"/>
      <c r="D21" s="14"/>
      <c r="E21" s="14"/>
      <c r="F21" s="3"/>
      <c r="G21" s="3"/>
    </row>
    <row r="22" spans="1:8" ht="15.75" thickBot="1" x14ac:dyDescent="0.3">
      <c r="A22" s="18"/>
      <c r="B22" s="15"/>
      <c r="C22" s="15"/>
      <c r="D22" s="16"/>
      <c r="E22" s="16"/>
      <c r="F22" s="3"/>
      <c r="G22" s="3"/>
    </row>
    <row r="23" spans="1:8" ht="16.5" thickTop="1" thickBot="1" x14ac:dyDescent="0.3">
      <c r="A23" s="18"/>
      <c r="B23" s="113" t="s">
        <v>109</v>
      </c>
      <c r="C23" s="114"/>
      <c r="D23" s="17">
        <f>D24-SUM(D8:D22)</f>
        <v>2728209.3400000054</v>
      </c>
      <c r="E23" s="17">
        <f>E24-SUM(E8:E22)</f>
        <v>0</v>
      </c>
      <c r="F23" s="6"/>
      <c r="G23" s="3"/>
    </row>
    <row r="24" spans="1:8" ht="16.5" thickTop="1" thickBot="1" x14ac:dyDescent="0.3">
      <c r="A24" s="19"/>
      <c r="B24" s="113" t="s">
        <v>21</v>
      </c>
      <c r="C24" s="114"/>
      <c r="D24" s="17">
        <f>IF(SUM(E8:E22)&gt;SUM(D8:D22),SUM(E8:E22),SUM(D8:D22))</f>
        <v>9139636.9200000055</v>
      </c>
      <c r="E24" s="17">
        <f>IF(SUM(F8:F22)&gt;SUM(E8:E22),SUM(F8:F22),SUM(E8:E22))</f>
        <v>9139636.9200000055</v>
      </c>
      <c r="F24" s="3"/>
      <c r="G24" s="3"/>
    </row>
    <row r="25" spans="1:8" ht="16.5" thickTop="1" thickBot="1" x14ac:dyDescent="0.3">
      <c r="A25" s="18"/>
      <c r="B25" s="113" t="s">
        <v>110</v>
      </c>
      <c r="C25" s="114"/>
      <c r="D25" s="17">
        <f>E23</f>
        <v>0</v>
      </c>
      <c r="E25" s="17">
        <f>D23</f>
        <v>2728209.3400000054</v>
      </c>
      <c r="F25" s="3"/>
      <c r="G25" s="3"/>
    </row>
    <row r="26" spans="1:8" ht="15.75" thickTop="1" x14ac:dyDescent="0.25">
      <c r="A26" s="3"/>
      <c r="B26" s="3"/>
      <c r="C26" s="3"/>
      <c r="D26" s="7"/>
      <c r="E26" s="7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x14ac:dyDescent="0.25">
      <c r="A28" s="3"/>
      <c r="B28" s="3"/>
      <c r="C28" s="3"/>
      <c r="D28" s="3"/>
      <c r="E28" s="3"/>
      <c r="F28" s="3"/>
      <c r="G28" s="3"/>
    </row>
    <row r="29" spans="1:8" x14ac:dyDescent="0.25">
      <c r="A29" s="3" t="s">
        <v>22</v>
      </c>
      <c r="B29" s="3"/>
      <c r="C29" s="3"/>
      <c r="D29" s="3"/>
      <c r="E29" s="3"/>
      <c r="F29" s="3"/>
      <c r="G29" s="3"/>
    </row>
    <row r="30" spans="1:8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8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8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  <row r="40" spans="1:7" x14ac:dyDescent="0.25">
      <c r="A40" s="5"/>
      <c r="B40" s="5"/>
      <c r="C40" s="5"/>
      <c r="D40" s="5"/>
      <c r="E40" s="5"/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7" workbookViewId="0">
      <selection activeCell="E12" sqref="E12"/>
    </sheetView>
  </sheetViews>
  <sheetFormatPr defaultRowHeight="15" x14ac:dyDescent="0.25"/>
  <cols>
    <col min="1" max="1" width="1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9" max="9" width="10.85546875" bestFit="1" customWidth="1"/>
  </cols>
  <sheetData>
    <row r="1" spans="1:7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7" ht="18.75" x14ac:dyDescent="0.3">
      <c r="A2" s="110" t="s">
        <v>83</v>
      </c>
      <c r="B2" s="110"/>
      <c r="C2" s="110"/>
      <c r="D2" s="110"/>
      <c r="E2" s="110"/>
      <c r="F2" s="110"/>
      <c r="G2" s="110"/>
    </row>
    <row r="3" spans="1:7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7" ht="15.75" x14ac:dyDescent="0.25">
      <c r="A4" s="1" t="s">
        <v>1</v>
      </c>
      <c r="B4" s="1"/>
      <c r="C4" s="1" t="s">
        <v>43</v>
      </c>
      <c r="D4" s="1"/>
      <c r="E4" s="1" t="s">
        <v>3</v>
      </c>
      <c r="F4" s="1">
        <v>316</v>
      </c>
      <c r="G4" s="2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4"/>
      <c r="C6" s="4"/>
      <c r="D6" s="4"/>
      <c r="E6" s="4"/>
      <c r="F6" s="3"/>
      <c r="G6" s="3"/>
    </row>
    <row r="7" spans="1:7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7" ht="15.75" thickTop="1" x14ac:dyDescent="0.25">
      <c r="A8" s="18"/>
      <c r="B8" s="11" t="s">
        <v>108</v>
      </c>
      <c r="C8" s="11" t="s">
        <v>8</v>
      </c>
      <c r="D8" s="12"/>
      <c r="E8" s="12">
        <v>10992887.199999973</v>
      </c>
      <c r="F8" s="3"/>
      <c r="G8" s="3"/>
    </row>
    <row r="9" spans="1:7" x14ac:dyDescent="0.25">
      <c r="A9" s="18"/>
      <c r="B9" s="13" t="s">
        <v>9</v>
      </c>
      <c r="C9" s="13" t="s">
        <v>10</v>
      </c>
      <c r="D9" s="73">
        <v>195656.61</v>
      </c>
      <c r="E9" s="73">
        <v>24892.799999999999</v>
      </c>
      <c r="F9" s="3"/>
      <c r="G9" s="3"/>
    </row>
    <row r="10" spans="1:7" x14ac:dyDescent="0.25">
      <c r="A10" s="18"/>
      <c r="B10" s="13" t="s">
        <v>11</v>
      </c>
      <c r="C10" s="13" t="s">
        <v>10</v>
      </c>
      <c r="D10" s="73">
        <v>3132911.7</v>
      </c>
      <c r="E10" s="73">
        <v>1026042.8</v>
      </c>
      <c r="F10" s="3"/>
      <c r="G10" s="3"/>
    </row>
    <row r="11" spans="1:7" x14ac:dyDescent="0.25">
      <c r="A11" s="18"/>
      <c r="B11" s="13" t="s">
        <v>12</v>
      </c>
      <c r="C11" s="13" t="s">
        <v>10</v>
      </c>
      <c r="D11" s="73">
        <v>4242491.91</v>
      </c>
      <c r="E11" s="73">
        <v>5078735.93</v>
      </c>
      <c r="F11" s="3"/>
      <c r="G11" s="3"/>
    </row>
    <row r="12" spans="1:7" x14ac:dyDescent="0.25">
      <c r="A12" s="18"/>
      <c r="B12" s="13" t="s">
        <v>13</v>
      </c>
      <c r="C12" s="13" t="s">
        <v>10</v>
      </c>
      <c r="D12" s="73"/>
      <c r="E12" s="73"/>
      <c r="F12" s="3"/>
      <c r="G12" s="3"/>
    </row>
    <row r="13" spans="1:7" x14ac:dyDescent="0.25">
      <c r="A13" s="18"/>
      <c r="B13" s="13" t="s">
        <v>14</v>
      </c>
      <c r="C13" s="13" t="s">
        <v>10</v>
      </c>
      <c r="D13" s="73"/>
      <c r="E13" s="73"/>
      <c r="F13" s="3"/>
      <c r="G13" s="3"/>
    </row>
    <row r="14" spans="1:7" x14ac:dyDescent="0.25">
      <c r="A14" s="18"/>
      <c r="B14" s="13" t="s">
        <v>15</v>
      </c>
      <c r="C14" s="13" t="s">
        <v>10</v>
      </c>
      <c r="D14" s="73"/>
      <c r="E14" s="73"/>
      <c r="F14" s="3"/>
      <c r="G14" s="3"/>
    </row>
    <row r="15" spans="1:7" x14ac:dyDescent="0.25">
      <c r="A15" s="18"/>
      <c r="B15" s="13" t="s">
        <v>16</v>
      </c>
      <c r="C15" s="13" t="s">
        <v>10</v>
      </c>
      <c r="D15" s="73"/>
      <c r="E15" s="73"/>
      <c r="F15" s="3"/>
      <c r="G15" s="3"/>
    </row>
    <row r="16" spans="1:7" x14ac:dyDescent="0.25">
      <c r="A16" s="18"/>
      <c r="B16" s="13" t="s">
        <v>72</v>
      </c>
      <c r="C16" s="13" t="s">
        <v>10</v>
      </c>
      <c r="D16" s="73"/>
      <c r="E16" s="73"/>
      <c r="F16" s="3"/>
      <c r="G16" s="3"/>
    </row>
    <row r="17" spans="1:9" x14ac:dyDescent="0.25">
      <c r="A17" s="18"/>
      <c r="B17" s="13" t="s">
        <v>17</v>
      </c>
      <c r="C17" s="13" t="s">
        <v>10</v>
      </c>
      <c r="D17" s="73"/>
      <c r="E17" s="73"/>
      <c r="F17" s="3"/>
      <c r="G17" s="3"/>
    </row>
    <row r="18" spans="1:9" x14ac:dyDescent="0.25">
      <c r="A18" s="18"/>
      <c r="B18" s="13" t="s">
        <v>18</v>
      </c>
      <c r="C18" s="13" t="s">
        <v>10</v>
      </c>
      <c r="D18" s="73"/>
      <c r="E18" s="73"/>
      <c r="F18" s="3"/>
      <c r="G18" s="3"/>
    </row>
    <row r="19" spans="1:9" x14ac:dyDescent="0.25">
      <c r="A19" s="18"/>
      <c r="B19" s="13" t="s">
        <v>19</v>
      </c>
      <c r="C19" s="13" t="s">
        <v>10</v>
      </c>
      <c r="D19" s="73"/>
      <c r="E19" s="73"/>
      <c r="F19" s="3"/>
      <c r="G19" s="3"/>
    </row>
    <row r="20" spans="1:9" x14ac:dyDescent="0.25">
      <c r="A20" s="18"/>
      <c r="B20" s="13" t="s">
        <v>20</v>
      </c>
      <c r="C20" s="13" t="s">
        <v>10</v>
      </c>
      <c r="D20" s="73"/>
      <c r="E20" s="73"/>
      <c r="F20" s="3"/>
      <c r="G20" s="3"/>
    </row>
    <row r="21" spans="1:9" x14ac:dyDescent="0.25">
      <c r="A21" s="18"/>
      <c r="B21" s="13" t="s">
        <v>50</v>
      </c>
      <c r="C21" s="13"/>
      <c r="D21" s="14"/>
      <c r="E21" s="14"/>
      <c r="F21" s="3"/>
      <c r="G21" s="3"/>
    </row>
    <row r="22" spans="1:9" ht="15.75" thickBot="1" x14ac:dyDescent="0.3">
      <c r="A22" s="18"/>
      <c r="B22" s="15"/>
      <c r="C22" s="15"/>
      <c r="D22" s="16"/>
      <c r="E22" s="16"/>
      <c r="F22" s="3"/>
      <c r="G22" s="3"/>
      <c r="I22" s="20"/>
    </row>
    <row r="23" spans="1:9" ht="16.5" thickTop="1" thickBot="1" x14ac:dyDescent="0.3">
      <c r="A23" s="18"/>
      <c r="B23" s="113" t="s">
        <v>109</v>
      </c>
      <c r="C23" s="114"/>
      <c r="D23" s="17">
        <f>D24-SUM(D8:D22)</f>
        <v>9551498.5099999737</v>
      </c>
      <c r="E23" s="17">
        <f>E24-SUM(E8:E22)</f>
        <v>0</v>
      </c>
      <c r="F23" s="6"/>
      <c r="G23" s="3"/>
    </row>
    <row r="24" spans="1:9" ht="16.5" thickTop="1" thickBot="1" x14ac:dyDescent="0.3">
      <c r="A24" s="19"/>
      <c r="B24" s="113" t="s">
        <v>21</v>
      </c>
      <c r="C24" s="114"/>
      <c r="D24" s="17">
        <f>IF(SUM(E8:E22)&gt;SUM(D8:D22),SUM(E8:E22),SUM(D8:D22))</f>
        <v>17122558.729999974</v>
      </c>
      <c r="E24" s="17">
        <f>IF(SUM(F8:F22)&gt;SUM(E8:E22),SUM(F8:F22),SUM(E8:E22))</f>
        <v>17122558.729999974</v>
      </c>
      <c r="F24" s="3"/>
      <c r="G24" s="3"/>
    </row>
    <row r="25" spans="1:9" ht="16.5" thickTop="1" thickBot="1" x14ac:dyDescent="0.3">
      <c r="A25" s="18"/>
      <c r="B25" s="113" t="s">
        <v>110</v>
      </c>
      <c r="C25" s="114"/>
      <c r="D25" s="17">
        <f>E23</f>
        <v>0</v>
      </c>
      <c r="E25" s="17">
        <f>D23</f>
        <v>9551498.5099999737</v>
      </c>
      <c r="F25" s="3"/>
      <c r="G25" s="3"/>
    </row>
    <row r="26" spans="1:9" ht="15.75" thickTop="1" x14ac:dyDescent="0.25">
      <c r="A26" s="3"/>
      <c r="B26" s="3"/>
      <c r="C26" s="3"/>
      <c r="D26" s="7"/>
      <c r="E26" s="7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</row>
    <row r="28" spans="1:9" x14ac:dyDescent="0.25">
      <c r="A28" s="3"/>
      <c r="B28" s="3"/>
      <c r="C28" s="3"/>
      <c r="D28" s="3"/>
      <c r="E28" s="3"/>
      <c r="F28" s="3"/>
      <c r="G28" s="3"/>
    </row>
    <row r="29" spans="1:9" x14ac:dyDescent="0.25">
      <c r="A29" s="3" t="s">
        <v>22</v>
      </c>
      <c r="B29" s="3"/>
      <c r="C29" s="3"/>
      <c r="D29" s="3"/>
      <c r="E29" s="3"/>
      <c r="F29" s="3"/>
      <c r="G29" s="3"/>
    </row>
    <row r="30" spans="1:9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9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9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7" workbookViewId="0">
      <selection activeCell="E12" sqref="E12"/>
    </sheetView>
  </sheetViews>
  <sheetFormatPr defaultRowHeight="15" x14ac:dyDescent="0.25"/>
  <cols>
    <col min="1" max="1" width="14.71093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9" max="9" width="10.5703125" bestFit="1" customWidth="1"/>
  </cols>
  <sheetData>
    <row r="1" spans="1:9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9" ht="18.75" x14ac:dyDescent="0.3">
      <c r="A2" s="110" t="s">
        <v>83</v>
      </c>
      <c r="B2" s="110"/>
      <c r="C2" s="110"/>
      <c r="D2" s="110"/>
      <c r="E2" s="110"/>
      <c r="F2" s="110"/>
      <c r="G2" s="110"/>
    </row>
    <row r="3" spans="1:9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9" ht="15.75" x14ac:dyDescent="0.25">
      <c r="A4" s="1" t="s">
        <v>1</v>
      </c>
      <c r="B4" s="1"/>
      <c r="C4" s="26" t="s">
        <v>60</v>
      </c>
      <c r="D4" s="26"/>
      <c r="F4" s="1">
        <v>317</v>
      </c>
      <c r="G4" s="2"/>
    </row>
    <row r="5" spans="1:9" x14ac:dyDescent="0.25">
      <c r="A5" s="3"/>
      <c r="B5" s="3"/>
      <c r="F5" s="3"/>
      <c r="G5" s="3"/>
    </row>
    <row r="6" spans="1:9" ht="15.75" thickBot="1" x14ac:dyDescent="0.3">
      <c r="A6" s="3"/>
      <c r="B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108</v>
      </c>
      <c r="C8" s="11" t="s">
        <v>8</v>
      </c>
      <c r="D8" s="66"/>
      <c r="E8" s="66">
        <v>837099.99999999721</v>
      </c>
      <c r="F8" s="3"/>
      <c r="G8" s="3"/>
    </row>
    <row r="9" spans="1:9" x14ac:dyDescent="0.25">
      <c r="A9" s="18"/>
      <c r="B9" s="13" t="s">
        <v>9</v>
      </c>
      <c r="C9" s="13" t="s">
        <v>10</v>
      </c>
      <c r="D9" s="71">
        <v>24300</v>
      </c>
      <c r="E9" s="71">
        <v>7050</v>
      </c>
      <c r="F9" s="3"/>
      <c r="G9" s="3"/>
    </row>
    <row r="10" spans="1:9" x14ac:dyDescent="0.25">
      <c r="A10" s="18"/>
      <c r="B10" s="13" t="s">
        <v>11</v>
      </c>
      <c r="C10" s="13" t="s">
        <v>10</v>
      </c>
      <c r="D10" s="71"/>
      <c r="E10" s="71">
        <v>11402.56</v>
      </c>
      <c r="F10" s="3"/>
      <c r="G10" s="3"/>
    </row>
    <row r="11" spans="1:9" x14ac:dyDescent="0.25">
      <c r="A11" s="18"/>
      <c r="B11" s="13" t="s">
        <v>12</v>
      </c>
      <c r="C11" s="13" t="s">
        <v>10</v>
      </c>
      <c r="D11" s="71">
        <v>3252.56</v>
      </c>
      <c r="E11" s="71">
        <v>186025</v>
      </c>
      <c r="F11" s="3"/>
      <c r="G11" s="3"/>
      <c r="I11" s="8"/>
    </row>
    <row r="12" spans="1:9" x14ac:dyDescent="0.25">
      <c r="A12" s="18"/>
      <c r="B12" s="13" t="s">
        <v>13</v>
      </c>
      <c r="C12" s="13" t="s">
        <v>10</v>
      </c>
      <c r="D12" s="71"/>
      <c r="E12" s="71"/>
      <c r="F12" s="3"/>
      <c r="G12" s="3"/>
    </row>
    <row r="13" spans="1:9" x14ac:dyDescent="0.25">
      <c r="A13" s="18"/>
      <c r="B13" s="13" t="s">
        <v>14</v>
      </c>
      <c r="C13" s="13" t="s">
        <v>10</v>
      </c>
      <c r="D13" s="71"/>
      <c r="E13" s="71"/>
      <c r="F13" s="3"/>
      <c r="G13" s="3"/>
    </row>
    <row r="14" spans="1:9" x14ac:dyDescent="0.25">
      <c r="A14" s="18"/>
      <c r="B14" s="13" t="s">
        <v>15</v>
      </c>
      <c r="C14" s="13" t="s">
        <v>10</v>
      </c>
      <c r="D14" s="71"/>
      <c r="E14" s="71"/>
      <c r="F14" s="3"/>
      <c r="G14" s="3"/>
    </row>
    <row r="15" spans="1:9" x14ac:dyDescent="0.25">
      <c r="A15" s="18"/>
      <c r="B15" s="13" t="s">
        <v>16</v>
      </c>
      <c r="C15" s="13" t="s">
        <v>10</v>
      </c>
      <c r="D15" s="71"/>
      <c r="E15" s="71"/>
      <c r="F15" s="3"/>
      <c r="G15" s="3"/>
    </row>
    <row r="16" spans="1:9" x14ac:dyDescent="0.25">
      <c r="A16" s="18"/>
      <c r="B16" s="13" t="s">
        <v>72</v>
      </c>
      <c r="C16" s="13" t="s">
        <v>10</v>
      </c>
      <c r="D16" s="71"/>
      <c r="E16" s="71"/>
      <c r="F16" s="3"/>
      <c r="G16" s="3"/>
    </row>
    <row r="17" spans="1:7" x14ac:dyDescent="0.25">
      <c r="A17" s="18"/>
      <c r="B17" s="13" t="s">
        <v>17</v>
      </c>
      <c r="C17" s="13" t="s">
        <v>10</v>
      </c>
      <c r="D17" s="71"/>
      <c r="E17" s="71"/>
      <c r="F17" s="3"/>
      <c r="G17" s="3"/>
    </row>
    <row r="18" spans="1:7" x14ac:dyDescent="0.25">
      <c r="A18" s="18"/>
      <c r="B18" s="13" t="s">
        <v>18</v>
      </c>
      <c r="C18" s="13" t="s">
        <v>10</v>
      </c>
      <c r="D18" s="71"/>
      <c r="E18" s="71"/>
      <c r="F18" s="3"/>
      <c r="G18" s="3"/>
    </row>
    <row r="19" spans="1:7" x14ac:dyDescent="0.25">
      <c r="A19" s="18"/>
      <c r="B19" s="13" t="s">
        <v>19</v>
      </c>
      <c r="C19" s="13" t="s">
        <v>10</v>
      </c>
      <c r="D19" s="71"/>
      <c r="E19" s="71"/>
      <c r="F19" s="3"/>
      <c r="G19" s="3"/>
    </row>
    <row r="20" spans="1:7" x14ac:dyDescent="0.25">
      <c r="A20" s="18"/>
      <c r="B20" s="13" t="s">
        <v>20</v>
      </c>
      <c r="C20" s="13" t="s">
        <v>10</v>
      </c>
      <c r="D20" s="71"/>
      <c r="E20" s="71"/>
      <c r="F20" s="3"/>
      <c r="G20" s="3"/>
    </row>
    <row r="21" spans="1:7" x14ac:dyDescent="0.25">
      <c r="A21" s="18"/>
      <c r="B21" s="13" t="s">
        <v>50</v>
      </c>
      <c r="C21" s="13"/>
      <c r="D21" s="67"/>
      <c r="E21" s="67"/>
      <c r="F21" s="3"/>
      <c r="G21" s="3"/>
    </row>
    <row r="22" spans="1:7" ht="15.75" thickBot="1" x14ac:dyDescent="0.3">
      <c r="A22" s="18"/>
      <c r="B22" s="15"/>
      <c r="C22" s="15"/>
      <c r="D22" s="68"/>
      <c r="E22" s="68"/>
      <c r="F22" s="3"/>
      <c r="G22" s="3"/>
    </row>
    <row r="23" spans="1:7" ht="16.5" thickTop="1" thickBot="1" x14ac:dyDescent="0.3">
      <c r="A23" s="18"/>
      <c r="B23" s="113" t="s">
        <v>109</v>
      </c>
      <c r="C23" s="114"/>
      <c r="D23" s="69">
        <f>D24-SUM(D8:D22)</f>
        <v>1014024.9999999972</v>
      </c>
      <c r="E23" s="69">
        <f>E24-SUM(E8:E22)</f>
        <v>0</v>
      </c>
      <c r="F23" s="6"/>
      <c r="G23" s="3"/>
    </row>
    <row r="24" spans="1:7" ht="16.5" thickTop="1" thickBot="1" x14ac:dyDescent="0.3">
      <c r="A24" s="19"/>
      <c r="B24" s="113" t="s">
        <v>21</v>
      </c>
      <c r="C24" s="114"/>
      <c r="D24" s="69">
        <f>IF(SUM(E8:E22)&gt;SUM(D8:D22),SUM(E8:E22),SUM(D8:D22))</f>
        <v>1041577.5599999973</v>
      </c>
      <c r="E24" s="69">
        <f>IF(SUM(F8:F22)&gt;SUM(E8:E22),SUM(F8:F22),SUM(E8:E22))</f>
        <v>1041577.5599999973</v>
      </c>
      <c r="F24" s="3"/>
      <c r="G24" s="3"/>
    </row>
    <row r="25" spans="1:7" ht="16.5" thickTop="1" thickBot="1" x14ac:dyDescent="0.3">
      <c r="A25" s="18"/>
      <c r="B25" s="113" t="s">
        <v>110</v>
      </c>
      <c r="C25" s="114"/>
      <c r="D25" s="69">
        <f>E23</f>
        <v>0</v>
      </c>
      <c r="E25" s="69">
        <f>D23</f>
        <v>1014024.9999999972</v>
      </c>
      <c r="F25" s="3"/>
      <c r="G25" s="3"/>
    </row>
    <row r="26" spans="1:7" ht="15.75" thickTop="1" x14ac:dyDescent="0.25">
      <c r="A26" s="3"/>
      <c r="B26" s="3"/>
      <c r="C26" s="3"/>
      <c r="D26" s="7"/>
      <c r="E26" s="7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 t="s">
        <v>22</v>
      </c>
      <c r="B29" s="3"/>
      <c r="C29" s="3"/>
      <c r="D29" s="3"/>
      <c r="E29" s="3"/>
      <c r="F29" s="3"/>
      <c r="G29" s="3"/>
    </row>
    <row r="30" spans="1:7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7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7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E12" sqref="E12"/>
    </sheetView>
  </sheetViews>
  <sheetFormatPr defaultRowHeight="15" x14ac:dyDescent="0.25"/>
  <cols>
    <col min="1" max="1" width="14.4257812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  <col min="8" max="8" width="11.5703125" bestFit="1" customWidth="1"/>
  </cols>
  <sheetData>
    <row r="1" spans="1:8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8" ht="18.75" x14ac:dyDescent="0.3">
      <c r="A2" s="110" t="s">
        <v>73</v>
      </c>
      <c r="B2" s="110"/>
      <c r="C2" s="110"/>
      <c r="D2" s="110"/>
      <c r="E2" s="110"/>
      <c r="F2" s="110"/>
      <c r="G2" s="110"/>
    </row>
    <row r="3" spans="1:8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8" ht="15.75" x14ac:dyDescent="0.25">
      <c r="A4" s="1" t="s">
        <v>1</v>
      </c>
      <c r="B4" s="1"/>
      <c r="C4" s="1" t="s">
        <v>44</v>
      </c>
      <c r="D4" s="1"/>
      <c r="E4" s="27" t="s">
        <v>3</v>
      </c>
      <c r="F4" s="26">
        <v>318</v>
      </c>
    </row>
    <row r="5" spans="1:8" ht="15.75" x14ac:dyDescent="0.25">
      <c r="A5" s="3"/>
      <c r="B5" s="3"/>
      <c r="C5" s="1" t="s">
        <v>57</v>
      </c>
      <c r="D5" s="1"/>
      <c r="E5" s="3"/>
    </row>
    <row r="6" spans="1:8" ht="15.75" thickBot="1" x14ac:dyDescent="0.3">
      <c r="A6" s="3"/>
      <c r="B6" s="4"/>
      <c r="C6" s="4"/>
      <c r="D6" s="4"/>
      <c r="E6" s="4"/>
    </row>
    <row r="7" spans="1:8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8" ht="15.75" thickTop="1" x14ac:dyDescent="0.25">
      <c r="A8" s="18"/>
      <c r="B8" s="11" t="s">
        <v>108</v>
      </c>
      <c r="C8" s="11" t="s">
        <v>8</v>
      </c>
      <c r="D8" s="66"/>
      <c r="E8" s="66">
        <v>4447979.5500000063</v>
      </c>
      <c r="F8" s="3"/>
      <c r="G8" s="3"/>
    </row>
    <row r="9" spans="1:8" x14ac:dyDescent="0.25">
      <c r="A9" s="18"/>
      <c r="B9" s="13" t="s">
        <v>9</v>
      </c>
      <c r="C9" s="13" t="s">
        <v>10</v>
      </c>
      <c r="D9" s="71">
        <v>808672.89</v>
      </c>
      <c r="E9" s="71">
        <v>137947.89000000001</v>
      </c>
      <c r="F9" s="3"/>
      <c r="G9" s="3"/>
    </row>
    <row r="10" spans="1:8" x14ac:dyDescent="0.25">
      <c r="A10" s="18"/>
      <c r="B10" s="13" t="s">
        <v>11</v>
      </c>
      <c r="C10" s="13" t="s">
        <v>10</v>
      </c>
      <c r="D10" s="71">
        <v>3000</v>
      </c>
      <c r="E10" s="71">
        <v>8375</v>
      </c>
      <c r="F10" s="3"/>
      <c r="G10" s="3"/>
    </row>
    <row r="11" spans="1:8" x14ac:dyDescent="0.25">
      <c r="A11" s="18"/>
      <c r="B11" s="13" t="s">
        <v>12</v>
      </c>
      <c r="C11" s="13" t="s">
        <v>10</v>
      </c>
      <c r="D11" s="71">
        <v>6301700</v>
      </c>
      <c r="E11" s="71">
        <v>6933225</v>
      </c>
      <c r="F11" s="3"/>
      <c r="G11" s="3"/>
    </row>
    <row r="12" spans="1:8" x14ac:dyDescent="0.25">
      <c r="A12" s="18"/>
      <c r="B12" s="13" t="s">
        <v>13</v>
      </c>
      <c r="C12" s="13" t="s">
        <v>10</v>
      </c>
      <c r="D12" s="71"/>
      <c r="E12" s="71"/>
      <c r="F12" s="3"/>
      <c r="G12" s="3"/>
    </row>
    <row r="13" spans="1:8" x14ac:dyDescent="0.25">
      <c r="A13" s="18"/>
      <c r="B13" s="13" t="s">
        <v>14</v>
      </c>
      <c r="C13" s="13" t="s">
        <v>10</v>
      </c>
      <c r="D13" s="71"/>
      <c r="E13" s="71"/>
      <c r="F13" s="3"/>
      <c r="G13" s="3"/>
    </row>
    <row r="14" spans="1:8" x14ac:dyDescent="0.25">
      <c r="A14" s="18"/>
      <c r="B14" s="13" t="s">
        <v>15</v>
      </c>
      <c r="C14" s="13" t="s">
        <v>10</v>
      </c>
      <c r="D14" s="71"/>
      <c r="E14" s="71"/>
      <c r="F14" s="3"/>
      <c r="G14" s="3"/>
      <c r="H14" s="8"/>
    </row>
    <row r="15" spans="1:8" x14ac:dyDescent="0.25">
      <c r="A15" s="18"/>
      <c r="B15" s="13" t="s">
        <v>16</v>
      </c>
      <c r="C15" s="13" t="s">
        <v>10</v>
      </c>
      <c r="D15" s="71"/>
      <c r="E15" s="71"/>
      <c r="F15" s="3"/>
      <c r="G15" s="3"/>
    </row>
    <row r="16" spans="1:8" x14ac:dyDescent="0.25">
      <c r="A16" s="18"/>
      <c r="B16" s="13" t="s">
        <v>72</v>
      </c>
      <c r="C16" s="13" t="s">
        <v>10</v>
      </c>
      <c r="D16" s="71"/>
      <c r="E16" s="71"/>
      <c r="F16" s="3"/>
      <c r="G16" s="3"/>
    </row>
    <row r="17" spans="1:7" x14ac:dyDescent="0.25">
      <c r="A17" s="18"/>
      <c r="B17" s="13" t="s">
        <v>17</v>
      </c>
      <c r="C17" s="13" t="s">
        <v>10</v>
      </c>
      <c r="D17" s="71"/>
      <c r="E17" s="71"/>
      <c r="F17" s="3"/>
      <c r="G17" s="3"/>
    </row>
    <row r="18" spans="1:7" x14ac:dyDescent="0.25">
      <c r="A18" s="18"/>
      <c r="B18" s="13" t="s">
        <v>18</v>
      </c>
      <c r="C18" s="13" t="s">
        <v>10</v>
      </c>
      <c r="D18" s="71"/>
      <c r="E18" s="71"/>
      <c r="F18" s="3"/>
      <c r="G18" s="3"/>
    </row>
    <row r="19" spans="1:7" x14ac:dyDescent="0.25">
      <c r="A19" s="18"/>
      <c r="B19" s="13" t="s">
        <v>19</v>
      </c>
      <c r="C19" s="13" t="s">
        <v>10</v>
      </c>
      <c r="D19" s="71"/>
      <c r="E19" s="71"/>
      <c r="F19" s="3"/>
      <c r="G19" s="3"/>
    </row>
    <row r="20" spans="1:7" x14ac:dyDescent="0.25">
      <c r="A20" s="18"/>
      <c r="B20" s="13" t="s">
        <v>20</v>
      </c>
      <c r="C20" s="13" t="s">
        <v>10</v>
      </c>
      <c r="D20" s="71"/>
      <c r="E20" s="71"/>
      <c r="F20" s="3"/>
      <c r="G20" s="3"/>
    </row>
    <row r="21" spans="1:7" x14ac:dyDescent="0.25">
      <c r="A21" s="18"/>
      <c r="B21" s="13" t="s">
        <v>50</v>
      </c>
      <c r="C21" s="13"/>
      <c r="D21" s="67"/>
      <c r="E21" s="67"/>
      <c r="F21" s="3"/>
      <c r="G21" s="3"/>
    </row>
    <row r="22" spans="1:7" ht="15.75" thickBot="1" x14ac:dyDescent="0.3">
      <c r="A22" s="18"/>
      <c r="B22" s="15"/>
      <c r="C22" s="15"/>
      <c r="D22" s="68"/>
      <c r="E22" s="68"/>
      <c r="F22" s="3"/>
      <c r="G22" s="3"/>
    </row>
    <row r="23" spans="1:7" ht="16.5" thickTop="1" thickBot="1" x14ac:dyDescent="0.3">
      <c r="A23" s="18"/>
      <c r="B23" s="113" t="s">
        <v>109</v>
      </c>
      <c r="C23" s="114"/>
      <c r="D23" s="69">
        <f>D24-SUM(D8:D22)</f>
        <v>4414154.5500000054</v>
      </c>
      <c r="E23" s="69">
        <f>E24-SUM(E8:E22)</f>
        <v>0</v>
      </c>
      <c r="F23" s="6"/>
      <c r="G23" s="3"/>
    </row>
    <row r="24" spans="1:7" ht="16.5" thickTop="1" thickBot="1" x14ac:dyDescent="0.3">
      <c r="A24" s="19"/>
      <c r="B24" s="113" t="s">
        <v>21</v>
      </c>
      <c r="C24" s="114"/>
      <c r="D24" s="69">
        <f>IF(SUM(E8:E22)&gt;SUM(D8:D22),SUM(E8:E22),SUM(D8:D22))</f>
        <v>11527527.440000005</v>
      </c>
      <c r="E24" s="69">
        <f>IF(SUM(F8:F22)&gt;SUM(E8:E22),SUM(F8:F22),SUM(E8:E22))</f>
        <v>11527527.440000005</v>
      </c>
      <c r="F24" s="3"/>
      <c r="G24" s="3"/>
    </row>
    <row r="25" spans="1:7" ht="16.5" thickTop="1" thickBot="1" x14ac:dyDescent="0.3">
      <c r="A25" s="18"/>
      <c r="B25" s="113" t="s">
        <v>110</v>
      </c>
      <c r="C25" s="114"/>
      <c r="D25" s="69">
        <f>E23</f>
        <v>0</v>
      </c>
      <c r="E25" s="69">
        <f>D23</f>
        <v>4414154.5500000054</v>
      </c>
      <c r="F25" s="3"/>
      <c r="G25" s="3"/>
    </row>
    <row r="26" spans="1:7" ht="15.75" thickTop="1" x14ac:dyDescent="0.25">
      <c r="A26" s="3"/>
      <c r="B26" s="3"/>
      <c r="C26" s="3"/>
      <c r="D26" s="7"/>
      <c r="E26" s="7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70"/>
      <c r="F28" s="3"/>
      <c r="G28" s="3"/>
    </row>
    <row r="29" spans="1:7" x14ac:dyDescent="0.25">
      <c r="A29" s="3" t="s">
        <v>22</v>
      </c>
      <c r="B29" s="3"/>
      <c r="C29" s="3"/>
      <c r="D29" s="3"/>
      <c r="E29" s="3"/>
      <c r="F29" s="3"/>
      <c r="G29" s="3"/>
    </row>
    <row r="30" spans="1:7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7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7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E12" sqref="E12"/>
    </sheetView>
  </sheetViews>
  <sheetFormatPr defaultRowHeight="15" x14ac:dyDescent="0.25"/>
  <cols>
    <col min="1" max="1" width="15.4257812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</cols>
  <sheetData>
    <row r="1" spans="1:8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8" ht="18.75" x14ac:dyDescent="0.3">
      <c r="A2" s="110" t="s">
        <v>86</v>
      </c>
      <c r="B2" s="110"/>
      <c r="C2" s="110"/>
      <c r="D2" s="110"/>
      <c r="E2" s="110"/>
      <c r="F2" s="110"/>
      <c r="G2" s="110"/>
    </row>
    <row r="3" spans="1:8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8" ht="15.75" x14ac:dyDescent="0.25">
      <c r="A4" s="1" t="s">
        <v>1</v>
      </c>
      <c r="B4" s="1"/>
      <c r="C4" s="1" t="s">
        <v>58</v>
      </c>
      <c r="D4" s="1"/>
      <c r="E4" s="1" t="s">
        <v>3</v>
      </c>
      <c r="F4" s="1">
        <v>319</v>
      </c>
      <c r="G4" s="2"/>
    </row>
    <row r="5" spans="1:8" ht="15.75" x14ac:dyDescent="0.25">
      <c r="A5" s="3"/>
      <c r="B5" s="3"/>
      <c r="C5" s="1" t="s">
        <v>59</v>
      </c>
      <c r="D5" s="1"/>
      <c r="E5" s="3"/>
      <c r="F5" s="3"/>
      <c r="G5" s="3"/>
    </row>
    <row r="6" spans="1:8" ht="15.75" thickBot="1" x14ac:dyDescent="0.3">
      <c r="A6" s="3"/>
      <c r="B6" s="4"/>
      <c r="C6" s="4"/>
      <c r="D6" s="4"/>
      <c r="E6" s="4"/>
      <c r="F6" s="3"/>
      <c r="G6" s="3"/>
    </row>
    <row r="7" spans="1:8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8" ht="15.75" thickTop="1" x14ac:dyDescent="0.25">
      <c r="A8" s="18"/>
      <c r="B8" s="94" t="s">
        <v>108</v>
      </c>
      <c r="C8" s="94" t="s">
        <v>8</v>
      </c>
      <c r="D8" s="66"/>
      <c r="E8" s="66">
        <v>6600604.7799999975</v>
      </c>
      <c r="F8" s="3"/>
      <c r="G8" s="3"/>
    </row>
    <row r="9" spans="1:8" x14ac:dyDescent="0.25">
      <c r="A9" s="18"/>
      <c r="B9" s="95" t="s">
        <v>9</v>
      </c>
      <c r="C9" s="95" t="s">
        <v>10</v>
      </c>
      <c r="D9" s="71"/>
      <c r="E9" s="71">
        <v>54987</v>
      </c>
      <c r="F9" s="3"/>
      <c r="G9" s="3"/>
    </row>
    <row r="10" spans="1:8" x14ac:dyDescent="0.25">
      <c r="A10" s="18"/>
      <c r="B10" s="95" t="s">
        <v>11</v>
      </c>
      <c r="C10" s="95" t="s">
        <v>10</v>
      </c>
      <c r="D10" s="71">
        <v>438496.16</v>
      </c>
      <c r="E10" s="71">
        <v>136500</v>
      </c>
      <c r="F10" s="3"/>
      <c r="G10" s="3"/>
    </row>
    <row r="11" spans="1:8" x14ac:dyDescent="0.25">
      <c r="A11" s="18"/>
      <c r="B11" s="95" t="s">
        <v>12</v>
      </c>
      <c r="C11" s="95" t="s">
        <v>10</v>
      </c>
      <c r="D11" s="71">
        <v>520320.26</v>
      </c>
      <c r="E11" s="71">
        <v>142412.5</v>
      </c>
      <c r="F11" s="3"/>
      <c r="G11" s="3"/>
    </row>
    <row r="12" spans="1:8" x14ac:dyDescent="0.25">
      <c r="A12" s="18"/>
      <c r="B12" s="95" t="s">
        <v>13</v>
      </c>
      <c r="C12" s="95" t="s">
        <v>10</v>
      </c>
      <c r="D12" s="71"/>
      <c r="E12" s="71"/>
      <c r="F12" s="3"/>
      <c r="G12" s="3"/>
    </row>
    <row r="13" spans="1:8" x14ac:dyDescent="0.25">
      <c r="A13" s="18"/>
      <c r="B13" s="95" t="s">
        <v>14</v>
      </c>
      <c r="C13" s="95" t="s">
        <v>10</v>
      </c>
      <c r="D13" s="71"/>
      <c r="E13" s="71"/>
      <c r="F13" s="3"/>
      <c r="G13" s="3"/>
    </row>
    <row r="14" spans="1:8" x14ac:dyDescent="0.25">
      <c r="A14" s="18"/>
      <c r="B14" s="95" t="s">
        <v>15</v>
      </c>
      <c r="C14" s="95" t="s">
        <v>10</v>
      </c>
      <c r="D14" s="71"/>
      <c r="E14" s="71"/>
      <c r="F14" s="3"/>
      <c r="G14" s="3"/>
    </row>
    <row r="15" spans="1:8" x14ac:dyDescent="0.25">
      <c r="A15" s="18"/>
      <c r="B15" s="95" t="s">
        <v>16</v>
      </c>
      <c r="C15" s="95" t="s">
        <v>10</v>
      </c>
      <c r="D15" s="71"/>
      <c r="E15" s="71"/>
      <c r="F15" s="3"/>
      <c r="G15" s="3"/>
      <c r="H15" s="8"/>
    </row>
    <row r="16" spans="1:8" x14ac:dyDescent="0.25">
      <c r="A16" s="18"/>
      <c r="B16" s="95" t="s">
        <v>72</v>
      </c>
      <c r="C16" s="95" t="s">
        <v>10</v>
      </c>
      <c r="D16" s="71"/>
      <c r="E16" s="71"/>
      <c r="F16" s="3"/>
      <c r="G16" s="3"/>
    </row>
    <row r="17" spans="1:7" x14ac:dyDescent="0.25">
      <c r="A17" s="18"/>
      <c r="B17" s="95" t="s">
        <v>17</v>
      </c>
      <c r="C17" s="95" t="s">
        <v>10</v>
      </c>
      <c r="D17" s="71"/>
      <c r="E17" s="71"/>
      <c r="F17" s="3"/>
      <c r="G17" s="3"/>
    </row>
    <row r="18" spans="1:7" x14ac:dyDescent="0.25">
      <c r="A18" s="18"/>
      <c r="B18" s="95" t="s">
        <v>18</v>
      </c>
      <c r="C18" s="95" t="s">
        <v>10</v>
      </c>
      <c r="D18" s="71"/>
      <c r="E18" s="71"/>
      <c r="F18" s="3"/>
      <c r="G18" s="3"/>
    </row>
    <row r="19" spans="1:7" x14ac:dyDescent="0.25">
      <c r="A19" s="18"/>
      <c r="B19" s="95" t="s">
        <v>19</v>
      </c>
      <c r="C19" s="95" t="s">
        <v>10</v>
      </c>
      <c r="D19" s="71"/>
      <c r="E19" s="71"/>
      <c r="F19" s="3"/>
      <c r="G19" s="3"/>
    </row>
    <row r="20" spans="1:7" x14ac:dyDescent="0.25">
      <c r="A20" s="18"/>
      <c r="B20" s="95" t="s">
        <v>20</v>
      </c>
      <c r="C20" s="95" t="s">
        <v>10</v>
      </c>
      <c r="D20" s="71"/>
      <c r="E20" s="71"/>
      <c r="F20" s="3"/>
      <c r="G20" s="3"/>
    </row>
    <row r="21" spans="1:7" x14ac:dyDescent="0.25">
      <c r="A21" s="18"/>
      <c r="B21" s="95" t="s">
        <v>50</v>
      </c>
      <c r="C21" s="95"/>
      <c r="D21" s="67"/>
      <c r="E21" s="67"/>
      <c r="F21" s="3"/>
      <c r="G21" s="3"/>
    </row>
    <row r="22" spans="1:7" ht="15.75" thickBot="1" x14ac:dyDescent="0.3">
      <c r="A22" s="18"/>
      <c r="B22" s="96"/>
      <c r="C22" s="96"/>
      <c r="D22" s="68"/>
      <c r="E22" s="68"/>
      <c r="F22" s="3"/>
      <c r="G22" s="3"/>
    </row>
    <row r="23" spans="1:7" ht="16.5" thickTop="1" thickBot="1" x14ac:dyDescent="0.3">
      <c r="A23" s="18"/>
      <c r="B23" s="111" t="s">
        <v>109</v>
      </c>
      <c r="C23" s="112"/>
      <c r="D23" s="69">
        <f>D24-SUM(D8:D22)</f>
        <v>5975687.8599999975</v>
      </c>
      <c r="E23" s="69">
        <f>E24-SUM(E8:E22)</f>
        <v>0</v>
      </c>
      <c r="F23" s="6"/>
      <c r="G23" s="3"/>
    </row>
    <row r="24" spans="1:7" ht="16.5" thickTop="1" thickBot="1" x14ac:dyDescent="0.3">
      <c r="A24" s="19"/>
      <c r="B24" s="111" t="s">
        <v>21</v>
      </c>
      <c r="C24" s="112"/>
      <c r="D24" s="69">
        <f>IF(SUM(E8:E22)&gt;SUM(D8:D22),SUM(E8:E22),SUM(D8:D22))</f>
        <v>6934504.2799999975</v>
      </c>
      <c r="E24" s="69">
        <f>IF(SUM(F8:F22)&gt;SUM(E8:E22),SUM(F8:F22),SUM(E8:E22))</f>
        <v>6934504.2799999975</v>
      </c>
      <c r="F24" s="3"/>
      <c r="G24" s="3"/>
    </row>
    <row r="25" spans="1:7" ht="16.5" thickTop="1" thickBot="1" x14ac:dyDescent="0.3">
      <c r="A25" s="18"/>
      <c r="B25" s="111" t="s">
        <v>110</v>
      </c>
      <c r="C25" s="112"/>
      <c r="D25" s="69">
        <f>E23</f>
        <v>0</v>
      </c>
      <c r="E25" s="69">
        <f>D23</f>
        <v>5975687.8599999975</v>
      </c>
      <c r="F25" s="3"/>
      <c r="G25" s="3"/>
    </row>
    <row r="26" spans="1:7" ht="15.75" thickTop="1" x14ac:dyDescent="0.25">
      <c r="A26" s="3"/>
      <c r="B26" s="3"/>
      <c r="C26" s="3"/>
      <c r="D26" s="7"/>
      <c r="E26" s="7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 t="s">
        <v>22</v>
      </c>
      <c r="B29" s="3"/>
      <c r="C29" s="3"/>
      <c r="D29" s="3"/>
      <c r="E29" s="3"/>
      <c r="F29" s="3"/>
      <c r="G29" s="3"/>
    </row>
    <row r="30" spans="1:7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7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7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7" workbookViewId="0">
      <selection activeCell="E12" sqref="E12"/>
    </sheetView>
  </sheetViews>
  <sheetFormatPr defaultRowHeight="15" x14ac:dyDescent="0.25"/>
  <cols>
    <col min="1" max="1" width="14.28515625" customWidth="1"/>
    <col min="2" max="2" width="15.42578125" customWidth="1"/>
    <col min="3" max="3" width="22" customWidth="1"/>
    <col min="4" max="4" width="19.5703125" customWidth="1"/>
    <col min="5" max="5" width="14.5703125" bestFit="1" customWidth="1"/>
    <col min="8" max="8" width="14.5703125" bestFit="1" customWidth="1"/>
  </cols>
  <sheetData>
    <row r="1" spans="1:8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8" ht="18.75" x14ac:dyDescent="0.3">
      <c r="A2" s="110" t="s">
        <v>87</v>
      </c>
      <c r="B2" s="110"/>
      <c r="C2" s="110"/>
      <c r="D2" s="110"/>
      <c r="E2" s="110"/>
      <c r="F2" s="110"/>
      <c r="G2" s="110"/>
    </row>
    <row r="3" spans="1:8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8" ht="15.75" x14ac:dyDescent="0.25">
      <c r="A4" s="1" t="s">
        <v>1</v>
      </c>
      <c r="B4" s="1"/>
      <c r="C4" s="1" t="s">
        <v>45</v>
      </c>
      <c r="D4" s="1" t="s">
        <v>3</v>
      </c>
      <c r="E4" s="75">
        <v>320</v>
      </c>
      <c r="G4" s="2"/>
    </row>
    <row r="5" spans="1:8" ht="15.75" x14ac:dyDescent="0.25">
      <c r="A5" s="3"/>
      <c r="B5" s="3"/>
      <c r="C5" s="1"/>
      <c r="D5" s="1"/>
      <c r="E5" s="3"/>
      <c r="F5" s="3"/>
      <c r="G5" s="3"/>
    </row>
    <row r="6" spans="1:8" ht="15.75" thickBot="1" x14ac:dyDescent="0.3">
      <c r="A6" s="3"/>
      <c r="B6" s="4"/>
      <c r="C6" s="4"/>
      <c r="D6" s="4"/>
      <c r="E6" s="4"/>
      <c r="F6" s="3"/>
      <c r="G6" s="3"/>
    </row>
    <row r="7" spans="1:8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8" ht="15.75" thickTop="1" x14ac:dyDescent="0.25">
      <c r="A8" s="18"/>
      <c r="B8" s="11" t="s">
        <v>108</v>
      </c>
      <c r="C8" s="11" t="s">
        <v>8</v>
      </c>
      <c r="D8" s="12"/>
      <c r="E8" s="12">
        <v>83418588.309999928</v>
      </c>
      <c r="F8" s="3"/>
      <c r="G8" s="3"/>
    </row>
    <row r="9" spans="1:8" x14ac:dyDescent="0.25">
      <c r="A9" s="18"/>
      <c r="B9" s="13" t="s">
        <v>9</v>
      </c>
      <c r="C9" s="13" t="s">
        <v>10</v>
      </c>
      <c r="D9" s="73">
        <v>38425142.130000003</v>
      </c>
      <c r="E9" s="73">
        <v>53819481.280000001</v>
      </c>
      <c r="F9" s="3"/>
      <c r="G9" s="3"/>
    </row>
    <row r="10" spans="1:8" x14ac:dyDescent="0.25">
      <c r="A10" s="18"/>
      <c r="B10" s="13" t="s">
        <v>11</v>
      </c>
      <c r="C10" s="13" t="s">
        <v>10</v>
      </c>
      <c r="D10" s="73">
        <v>9367724.7799999993</v>
      </c>
      <c r="E10" s="73">
        <v>6876898.7000000002</v>
      </c>
      <c r="F10" s="3"/>
      <c r="G10" s="3"/>
    </row>
    <row r="11" spans="1:8" x14ac:dyDescent="0.25">
      <c r="A11" s="18"/>
      <c r="B11" s="13" t="s">
        <v>12</v>
      </c>
      <c r="C11" s="13" t="s">
        <v>10</v>
      </c>
      <c r="D11" s="73">
        <v>7418511.54</v>
      </c>
      <c r="E11" s="73">
        <v>8666003.2200000007</v>
      </c>
      <c r="F11" s="3"/>
      <c r="G11" s="3"/>
    </row>
    <row r="12" spans="1:8" x14ac:dyDescent="0.25">
      <c r="A12" s="18"/>
      <c r="B12" s="13" t="s">
        <v>13</v>
      </c>
      <c r="C12" s="13" t="s">
        <v>10</v>
      </c>
      <c r="D12" s="73"/>
      <c r="E12" s="73"/>
      <c r="F12" s="3"/>
      <c r="G12" s="3"/>
    </row>
    <row r="13" spans="1:8" x14ac:dyDescent="0.25">
      <c r="A13" s="18"/>
      <c r="B13" s="13" t="s">
        <v>14</v>
      </c>
      <c r="C13" s="13" t="s">
        <v>10</v>
      </c>
      <c r="D13" s="73"/>
      <c r="E13" s="73"/>
      <c r="F13" s="3"/>
      <c r="G13" s="3"/>
      <c r="H13" s="20"/>
    </row>
    <row r="14" spans="1:8" x14ac:dyDescent="0.25">
      <c r="A14" s="18"/>
      <c r="B14" s="13" t="s">
        <v>15</v>
      </c>
      <c r="C14" s="13" t="s">
        <v>10</v>
      </c>
      <c r="D14" s="73"/>
      <c r="E14" s="73"/>
      <c r="F14" s="3"/>
      <c r="G14" s="3"/>
    </row>
    <row r="15" spans="1:8" x14ac:dyDescent="0.25">
      <c r="A15" s="18"/>
      <c r="B15" s="13" t="s">
        <v>16</v>
      </c>
      <c r="C15" s="13" t="s">
        <v>10</v>
      </c>
      <c r="D15" s="73"/>
      <c r="E15" s="73"/>
      <c r="F15" s="3"/>
      <c r="G15" s="3"/>
    </row>
    <row r="16" spans="1:8" x14ac:dyDescent="0.25">
      <c r="A16" s="18"/>
      <c r="B16" s="13" t="s">
        <v>72</v>
      </c>
      <c r="C16" s="13" t="s">
        <v>10</v>
      </c>
      <c r="D16" s="73"/>
      <c r="E16" s="73"/>
      <c r="F16" s="3"/>
      <c r="G16" s="3"/>
    </row>
    <row r="17" spans="1:8" x14ac:dyDescent="0.25">
      <c r="A17" s="18"/>
      <c r="B17" s="13" t="s">
        <v>17</v>
      </c>
      <c r="C17" s="13" t="s">
        <v>10</v>
      </c>
      <c r="D17" s="73"/>
      <c r="E17" s="73"/>
      <c r="F17" s="3"/>
      <c r="G17" s="3"/>
    </row>
    <row r="18" spans="1:8" x14ac:dyDescent="0.25">
      <c r="A18" s="18"/>
      <c r="B18" s="13" t="s">
        <v>18</v>
      </c>
      <c r="C18" s="13" t="s">
        <v>10</v>
      </c>
      <c r="D18" s="73"/>
      <c r="E18" s="73"/>
      <c r="F18" s="3"/>
      <c r="G18" s="3"/>
    </row>
    <row r="19" spans="1:8" x14ac:dyDescent="0.25">
      <c r="A19" s="18"/>
      <c r="B19" s="13" t="s">
        <v>19</v>
      </c>
      <c r="C19" s="13" t="s">
        <v>10</v>
      </c>
      <c r="D19" s="73"/>
      <c r="E19" s="73"/>
      <c r="F19" s="3"/>
      <c r="G19" s="3"/>
    </row>
    <row r="20" spans="1:8" x14ac:dyDescent="0.25">
      <c r="A20" s="18"/>
      <c r="B20" s="13" t="s">
        <v>20</v>
      </c>
      <c r="C20" s="13" t="s">
        <v>10</v>
      </c>
      <c r="D20" s="73"/>
      <c r="E20" s="73"/>
      <c r="F20" s="3"/>
      <c r="G20" s="3"/>
    </row>
    <row r="21" spans="1:8" x14ac:dyDescent="0.25">
      <c r="A21" s="18"/>
      <c r="B21" s="13" t="s">
        <v>50</v>
      </c>
      <c r="C21" s="13"/>
      <c r="D21" s="14"/>
      <c r="E21" s="14"/>
      <c r="F21" s="3"/>
      <c r="G21" s="3"/>
      <c r="H21" s="20"/>
    </row>
    <row r="22" spans="1:8" ht="15.75" thickBot="1" x14ac:dyDescent="0.3">
      <c r="A22" s="18"/>
      <c r="B22" s="15"/>
      <c r="C22" s="15"/>
      <c r="D22" s="16"/>
      <c r="E22" s="16"/>
      <c r="F22" s="3"/>
      <c r="G22" s="3"/>
      <c r="H22" s="20"/>
    </row>
    <row r="23" spans="1:8" ht="16.5" thickTop="1" thickBot="1" x14ac:dyDescent="0.3">
      <c r="A23" s="18"/>
      <c r="B23" s="113" t="s">
        <v>109</v>
      </c>
      <c r="C23" s="114"/>
      <c r="D23" s="17">
        <f>D24-SUM(D8:D22)</f>
        <v>97569593.059999898</v>
      </c>
      <c r="E23" s="17">
        <f>E24-SUM(E8:E22)</f>
        <v>0</v>
      </c>
      <c r="F23" s="6"/>
      <c r="G23" s="3"/>
      <c r="H23" s="20"/>
    </row>
    <row r="24" spans="1:8" ht="16.5" thickTop="1" thickBot="1" x14ac:dyDescent="0.3">
      <c r="A24" s="19"/>
      <c r="B24" s="113" t="s">
        <v>21</v>
      </c>
      <c r="C24" s="114"/>
      <c r="D24" s="17">
        <f>IF(SUM(E8:E22)&gt;SUM(D8:D22),SUM(E8:E22),SUM(D8:D22))</f>
        <v>152780971.5099999</v>
      </c>
      <c r="E24" s="17">
        <f>IF(SUM(F8:F22)&gt;SUM(E8:E22),SUM(F8:F22),SUM(E8:E22))</f>
        <v>152780971.5099999</v>
      </c>
      <c r="F24" s="3"/>
      <c r="G24" s="3"/>
    </row>
    <row r="25" spans="1:8" ht="16.5" thickTop="1" thickBot="1" x14ac:dyDescent="0.3">
      <c r="A25" s="18"/>
      <c r="B25" s="113" t="s">
        <v>110</v>
      </c>
      <c r="C25" s="114"/>
      <c r="D25" s="17">
        <f>E23</f>
        <v>0</v>
      </c>
      <c r="E25" s="17">
        <f>D23</f>
        <v>97569593.059999898</v>
      </c>
      <c r="F25" s="3"/>
      <c r="G25" s="3"/>
    </row>
    <row r="26" spans="1:8" ht="15.75" thickTop="1" x14ac:dyDescent="0.25">
      <c r="A26" s="3"/>
      <c r="B26" s="3"/>
      <c r="C26" s="3"/>
      <c r="D26" s="7"/>
      <c r="E26" s="7"/>
      <c r="F26" s="3"/>
      <c r="G26" s="3"/>
    </row>
    <row r="27" spans="1:8" x14ac:dyDescent="0.25">
      <c r="A27" s="3"/>
      <c r="B27" s="3"/>
      <c r="C27" s="3"/>
      <c r="D27" s="3"/>
      <c r="E27" s="3"/>
      <c r="F27" s="3"/>
      <c r="G27" s="3"/>
    </row>
    <row r="28" spans="1:8" x14ac:dyDescent="0.25">
      <c r="A28" s="3"/>
      <c r="B28" s="3"/>
      <c r="C28" s="3"/>
      <c r="D28" s="3"/>
      <c r="E28" s="3"/>
      <c r="F28" s="3"/>
      <c r="G28" s="3"/>
    </row>
    <row r="29" spans="1:8" x14ac:dyDescent="0.25">
      <c r="A29" s="3" t="s">
        <v>22</v>
      </c>
      <c r="B29" s="3"/>
      <c r="C29" s="3"/>
      <c r="D29" s="3"/>
      <c r="E29" s="3"/>
      <c r="F29" s="3"/>
      <c r="G29" s="3"/>
    </row>
    <row r="30" spans="1:8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8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8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3:C23"/>
    <mergeCell ref="B24:C2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A4" workbookViewId="0">
      <selection activeCell="E12" sqref="E12"/>
    </sheetView>
  </sheetViews>
  <sheetFormatPr defaultRowHeight="15" x14ac:dyDescent="0.25"/>
  <cols>
    <col min="1" max="1" width="14.14062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</cols>
  <sheetData>
    <row r="1" spans="1:7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7" ht="18.75" x14ac:dyDescent="0.3">
      <c r="A2" s="110" t="s">
        <v>82</v>
      </c>
      <c r="B2" s="110"/>
      <c r="C2" s="110"/>
      <c r="D2" s="110"/>
      <c r="E2" s="110"/>
      <c r="F2" s="110"/>
      <c r="G2" s="110"/>
    </row>
    <row r="3" spans="1:7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7" ht="15.75" x14ac:dyDescent="0.25">
      <c r="A4" s="1" t="s">
        <v>1</v>
      </c>
      <c r="B4" s="1"/>
      <c r="C4" s="1" t="s">
        <v>46</v>
      </c>
      <c r="D4" s="1"/>
      <c r="E4" s="1" t="s">
        <v>3</v>
      </c>
      <c r="F4" s="1">
        <v>321</v>
      </c>
      <c r="G4" s="2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4"/>
      <c r="C6" s="4"/>
      <c r="D6" s="4"/>
      <c r="E6" s="4"/>
      <c r="F6" s="3"/>
      <c r="G6" s="3"/>
    </row>
    <row r="7" spans="1:7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7" ht="15.75" thickTop="1" x14ac:dyDescent="0.25">
      <c r="A8" s="18"/>
      <c r="B8" s="11" t="s">
        <v>108</v>
      </c>
      <c r="C8" s="11" t="s">
        <v>8</v>
      </c>
      <c r="D8" s="66"/>
      <c r="E8" s="66">
        <v>103796.02999999981</v>
      </c>
      <c r="F8" s="3"/>
      <c r="G8" s="3"/>
    </row>
    <row r="9" spans="1:7" x14ac:dyDescent="0.25">
      <c r="A9" s="18"/>
      <c r="B9" s="13" t="s">
        <v>9</v>
      </c>
      <c r="C9" s="13" t="s">
        <v>10</v>
      </c>
      <c r="D9" s="71"/>
      <c r="E9" s="71">
        <v>2250</v>
      </c>
      <c r="F9" s="3"/>
      <c r="G9" s="3"/>
    </row>
    <row r="10" spans="1:7" x14ac:dyDescent="0.25">
      <c r="A10" s="18"/>
      <c r="B10" s="13" t="s">
        <v>11</v>
      </c>
      <c r="C10" s="13" t="s">
        <v>10</v>
      </c>
      <c r="D10" s="71"/>
      <c r="E10" s="71">
        <v>2250</v>
      </c>
      <c r="F10" s="3"/>
      <c r="G10" s="3"/>
    </row>
    <row r="11" spans="1:7" x14ac:dyDescent="0.25">
      <c r="A11" s="18"/>
      <c r="B11" s="13" t="s">
        <v>12</v>
      </c>
      <c r="C11" s="13" t="s">
        <v>10</v>
      </c>
      <c r="D11" s="71">
        <v>6750</v>
      </c>
      <c r="E11" s="71">
        <v>2250</v>
      </c>
      <c r="F11" s="3"/>
      <c r="G11" s="3"/>
    </row>
    <row r="12" spans="1:7" x14ac:dyDescent="0.25">
      <c r="A12" s="18"/>
      <c r="B12" s="13" t="s">
        <v>13</v>
      </c>
      <c r="C12" s="13" t="s">
        <v>10</v>
      </c>
      <c r="D12" s="71"/>
      <c r="E12" s="71"/>
      <c r="F12" s="3"/>
      <c r="G12" s="3"/>
    </row>
    <row r="13" spans="1:7" x14ac:dyDescent="0.25">
      <c r="A13" s="18"/>
      <c r="B13" s="13" t="s">
        <v>14</v>
      </c>
      <c r="C13" s="13" t="s">
        <v>10</v>
      </c>
      <c r="D13" s="71"/>
      <c r="E13" s="71"/>
      <c r="F13" s="3"/>
      <c r="G13" s="3"/>
    </row>
    <row r="14" spans="1:7" x14ac:dyDescent="0.25">
      <c r="A14" s="18"/>
      <c r="B14" s="13" t="s">
        <v>15</v>
      </c>
      <c r="C14" s="13" t="s">
        <v>10</v>
      </c>
      <c r="D14" s="71"/>
      <c r="E14" s="71"/>
      <c r="F14" s="3"/>
      <c r="G14" s="3"/>
    </row>
    <row r="15" spans="1:7" x14ac:dyDescent="0.25">
      <c r="A15" s="18"/>
      <c r="B15" s="13" t="s">
        <v>16</v>
      </c>
      <c r="C15" s="13" t="s">
        <v>10</v>
      </c>
      <c r="D15" s="74"/>
      <c r="E15" s="71"/>
      <c r="F15" s="3"/>
      <c r="G15" s="3"/>
    </row>
    <row r="16" spans="1:7" x14ac:dyDescent="0.25">
      <c r="A16" s="18"/>
      <c r="B16" s="13" t="s">
        <v>72</v>
      </c>
      <c r="C16" s="13" t="s">
        <v>10</v>
      </c>
      <c r="D16" s="71"/>
      <c r="E16" s="71"/>
      <c r="F16" s="3"/>
      <c r="G16" s="3"/>
    </row>
    <row r="17" spans="1:9" x14ac:dyDescent="0.25">
      <c r="A17" s="18"/>
      <c r="B17" s="13" t="s">
        <v>17</v>
      </c>
      <c r="C17" s="13" t="s">
        <v>10</v>
      </c>
      <c r="D17" s="71"/>
      <c r="E17" s="71"/>
      <c r="F17" s="3"/>
      <c r="G17" s="3"/>
      <c r="I17" s="20"/>
    </row>
    <row r="18" spans="1:9" x14ac:dyDescent="0.25">
      <c r="A18" s="18"/>
      <c r="B18" s="13" t="s">
        <v>18</v>
      </c>
      <c r="C18" s="13" t="s">
        <v>10</v>
      </c>
      <c r="D18" s="71"/>
      <c r="E18" s="71"/>
      <c r="F18" s="3"/>
      <c r="G18" s="3"/>
    </row>
    <row r="19" spans="1:9" x14ac:dyDescent="0.25">
      <c r="A19" s="18"/>
      <c r="B19" s="13" t="s">
        <v>19</v>
      </c>
      <c r="C19" s="13" t="s">
        <v>10</v>
      </c>
      <c r="D19" s="71"/>
      <c r="E19" s="71"/>
      <c r="F19" s="3"/>
      <c r="G19" s="3"/>
    </row>
    <row r="20" spans="1:9" x14ac:dyDescent="0.25">
      <c r="A20" s="18"/>
      <c r="B20" s="13" t="s">
        <v>20</v>
      </c>
      <c r="C20" s="13" t="s">
        <v>10</v>
      </c>
      <c r="D20" s="71"/>
      <c r="E20" s="71"/>
      <c r="F20" s="3"/>
      <c r="G20" s="3"/>
    </row>
    <row r="21" spans="1:9" x14ac:dyDescent="0.25">
      <c r="A21" s="18"/>
      <c r="B21" s="13" t="s">
        <v>50</v>
      </c>
      <c r="C21" s="13"/>
      <c r="D21" s="14"/>
      <c r="E21" s="14"/>
      <c r="F21" s="3"/>
      <c r="G21" s="3"/>
    </row>
    <row r="22" spans="1:9" ht="15.75" thickBot="1" x14ac:dyDescent="0.3">
      <c r="A22" s="18"/>
      <c r="B22" s="15"/>
      <c r="C22" s="15"/>
      <c r="D22" s="16"/>
      <c r="E22" s="16"/>
      <c r="F22" s="3"/>
      <c r="G22" s="3"/>
    </row>
    <row r="23" spans="1:9" ht="16.5" thickTop="1" thickBot="1" x14ac:dyDescent="0.3">
      <c r="A23" s="18"/>
      <c r="B23" s="113" t="s">
        <v>109</v>
      </c>
      <c r="C23" s="114"/>
      <c r="D23" s="17">
        <f>D24-SUM(D8:D22)</f>
        <v>103796.02999999981</v>
      </c>
      <c r="E23" s="17">
        <f>E24-SUM(E8:E22)</f>
        <v>0</v>
      </c>
      <c r="F23" s="6"/>
      <c r="G23" s="3"/>
    </row>
    <row r="24" spans="1:9" ht="16.5" thickTop="1" thickBot="1" x14ac:dyDescent="0.3">
      <c r="A24" s="19"/>
      <c r="B24" s="113" t="s">
        <v>21</v>
      </c>
      <c r="C24" s="114"/>
      <c r="D24" s="17">
        <f>IF(SUM(E8:E22)&gt;SUM(D8:D22),SUM(E8:E22),SUM(D8:D22))</f>
        <v>110546.02999999981</v>
      </c>
      <c r="E24" s="17">
        <f>IF(SUM(F8:F22)&gt;SUM(E8:E22),SUM(F8:F22),SUM(E8:E22))</f>
        <v>110546.02999999981</v>
      </c>
      <c r="F24" s="3"/>
      <c r="G24" s="3"/>
    </row>
    <row r="25" spans="1:9" ht="16.5" thickTop="1" thickBot="1" x14ac:dyDescent="0.3">
      <c r="A25" s="18"/>
      <c r="B25" s="113" t="s">
        <v>110</v>
      </c>
      <c r="C25" s="114"/>
      <c r="D25" s="17">
        <f>E23</f>
        <v>0</v>
      </c>
      <c r="E25" s="17">
        <f>D23</f>
        <v>103796.02999999981</v>
      </c>
      <c r="F25" s="3"/>
      <c r="G25" s="3"/>
    </row>
    <row r="26" spans="1:9" ht="15.75" thickTop="1" x14ac:dyDescent="0.25">
      <c r="A26" s="3"/>
      <c r="B26" s="3"/>
      <c r="C26" s="3"/>
      <c r="D26" s="7"/>
      <c r="E26" s="7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</row>
    <row r="28" spans="1:9" x14ac:dyDescent="0.25">
      <c r="A28" s="3"/>
      <c r="B28" s="3"/>
      <c r="C28" s="3"/>
      <c r="D28" s="3"/>
      <c r="E28" s="3"/>
      <c r="F28" s="3"/>
      <c r="G28" s="3"/>
    </row>
    <row r="29" spans="1:9" x14ac:dyDescent="0.25">
      <c r="A29" s="3" t="s">
        <v>22</v>
      </c>
      <c r="B29" s="3"/>
      <c r="C29" s="3"/>
      <c r="D29" s="3"/>
      <c r="E29" s="3"/>
      <c r="F29" s="3"/>
      <c r="G29" s="3"/>
    </row>
    <row r="30" spans="1:9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9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9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  <row r="40" spans="1:7" x14ac:dyDescent="0.25">
      <c r="A40" s="5"/>
      <c r="B40" s="5"/>
      <c r="C40" s="5"/>
      <c r="D40" s="5"/>
      <c r="E40" s="5"/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4" workbookViewId="0">
      <selection activeCell="E12" sqref="E12"/>
    </sheetView>
  </sheetViews>
  <sheetFormatPr defaultRowHeight="15" x14ac:dyDescent="0.25"/>
  <cols>
    <col min="1" max="1" width="14.42578125" customWidth="1"/>
    <col min="2" max="2" width="13.42578125" bestFit="1" customWidth="1"/>
    <col min="3" max="3" width="15.140625" customWidth="1"/>
    <col min="4" max="4" width="16" customWidth="1"/>
    <col min="5" max="5" width="15.7109375" customWidth="1"/>
    <col min="9" max="9" width="17.7109375" customWidth="1"/>
    <col min="10" max="10" width="10.5703125" customWidth="1"/>
    <col min="11" max="11" width="11.5703125" customWidth="1"/>
  </cols>
  <sheetData>
    <row r="1" spans="1:11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11" ht="18.75" x14ac:dyDescent="0.3">
      <c r="A2" s="110" t="s">
        <v>74</v>
      </c>
      <c r="B2" s="110"/>
      <c r="C2" s="110"/>
      <c r="D2" s="110"/>
      <c r="E2" s="110"/>
      <c r="F2" s="110"/>
      <c r="G2" s="110"/>
    </row>
    <row r="3" spans="1:11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11" ht="15.75" x14ac:dyDescent="0.25">
      <c r="A4" s="1" t="s">
        <v>1</v>
      </c>
      <c r="B4" s="1"/>
      <c r="C4" s="1" t="s">
        <v>47</v>
      </c>
      <c r="D4" s="1"/>
      <c r="E4" s="1" t="s">
        <v>3</v>
      </c>
      <c r="F4" s="1">
        <v>322</v>
      </c>
      <c r="G4" s="2"/>
    </row>
    <row r="5" spans="1:11" x14ac:dyDescent="0.25">
      <c r="A5" s="3"/>
      <c r="B5" s="3"/>
      <c r="C5" s="3"/>
      <c r="D5" s="3"/>
      <c r="E5" s="3"/>
      <c r="F5" s="3"/>
      <c r="G5" s="3"/>
    </row>
    <row r="6" spans="1:11" ht="15.75" thickBot="1" x14ac:dyDescent="0.3">
      <c r="A6" s="3"/>
      <c r="B6" s="4"/>
      <c r="C6" s="4"/>
      <c r="D6" s="4"/>
      <c r="E6" s="4"/>
      <c r="F6" s="3"/>
      <c r="G6" s="3"/>
    </row>
    <row r="7" spans="1:11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  <c r="J7" s="21"/>
      <c r="K7" s="21"/>
    </row>
    <row r="8" spans="1:11" ht="15.75" thickTop="1" x14ac:dyDescent="0.25">
      <c r="A8" s="18"/>
      <c r="B8" s="11" t="s">
        <v>108</v>
      </c>
      <c r="C8" s="11" t="s">
        <v>8</v>
      </c>
      <c r="D8" s="12"/>
      <c r="E8" s="12">
        <v>7657029.1700000316</v>
      </c>
      <c r="F8" s="3"/>
      <c r="G8" s="3"/>
      <c r="J8" s="21"/>
      <c r="K8" s="21"/>
    </row>
    <row r="9" spans="1:11" x14ac:dyDescent="0.25">
      <c r="A9" s="18"/>
      <c r="B9" s="13" t="s">
        <v>9</v>
      </c>
      <c r="C9" s="13" t="s">
        <v>10</v>
      </c>
      <c r="D9" s="73">
        <v>984230.45</v>
      </c>
      <c r="E9" s="73">
        <v>5554003.4199999999</v>
      </c>
      <c r="F9" s="3"/>
      <c r="G9" s="3"/>
      <c r="J9" s="21"/>
      <c r="K9" s="21"/>
    </row>
    <row r="10" spans="1:11" x14ac:dyDescent="0.25">
      <c r="A10" s="18"/>
      <c r="B10" s="13" t="s">
        <v>11</v>
      </c>
      <c r="C10" s="13" t="s">
        <v>10</v>
      </c>
      <c r="D10" s="73">
        <v>4025380.14</v>
      </c>
      <c r="E10" s="73">
        <v>3414348.09</v>
      </c>
      <c r="F10" s="3"/>
      <c r="G10" s="3"/>
      <c r="J10" s="21"/>
      <c r="K10" s="21"/>
    </row>
    <row r="11" spans="1:11" x14ac:dyDescent="0.25">
      <c r="A11" s="18"/>
      <c r="B11" s="13" t="s">
        <v>12</v>
      </c>
      <c r="C11" s="13" t="s">
        <v>10</v>
      </c>
      <c r="D11" s="73">
        <v>1237039.21</v>
      </c>
      <c r="E11" s="73">
        <v>932255.51</v>
      </c>
      <c r="F11" s="3"/>
      <c r="G11" s="3"/>
      <c r="J11" s="21"/>
      <c r="K11" s="21"/>
    </row>
    <row r="12" spans="1:11" x14ac:dyDescent="0.25">
      <c r="A12" s="18"/>
      <c r="B12" s="13" t="s">
        <v>13</v>
      </c>
      <c r="C12" s="13" t="s">
        <v>10</v>
      </c>
      <c r="D12" s="73"/>
      <c r="E12" s="73"/>
      <c r="F12" s="3"/>
      <c r="G12" s="3"/>
      <c r="J12" s="21"/>
      <c r="K12" s="21"/>
    </row>
    <row r="13" spans="1:11" x14ac:dyDescent="0.25">
      <c r="A13" s="18"/>
      <c r="B13" s="13" t="s">
        <v>14</v>
      </c>
      <c r="C13" s="13" t="s">
        <v>10</v>
      </c>
      <c r="D13" s="73"/>
      <c r="E13" s="73"/>
      <c r="F13" s="3"/>
      <c r="G13" s="3"/>
      <c r="J13" s="21"/>
      <c r="K13" s="21"/>
    </row>
    <row r="14" spans="1:11" x14ac:dyDescent="0.25">
      <c r="A14" s="18"/>
      <c r="B14" s="13" t="s">
        <v>15</v>
      </c>
      <c r="C14" s="13" t="s">
        <v>10</v>
      </c>
      <c r="D14" s="73"/>
      <c r="E14" s="73"/>
      <c r="F14" s="3"/>
      <c r="G14" s="3"/>
      <c r="J14" s="21"/>
      <c r="K14" s="21"/>
    </row>
    <row r="15" spans="1:11" x14ac:dyDescent="0.25">
      <c r="A15" s="18"/>
      <c r="B15" s="13" t="s">
        <v>16</v>
      </c>
      <c r="C15" s="13" t="s">
        <v>10</v>
      </c>
      <c r="D15" s="73"/>
      <c r="E15" s="73"/>
      <c r="F15" s="3"/>
      <c r="G15" s="3"/>
      <c r="I15" s="20"/>
      <c r="J15" s="21"/>
      <c r="K15" s="21"/>
    </row>
    <row r="16" spans="1:11" x14ac:dyDescent="0.25">
      <c r="A16" s="18"/>
      <c r="B16" s="13" t="s">
        <v>72</v>
      </c>
      <c r="C16" s="13" t="s">
        <v>10</v>
      </c>
      <c r="D16" s="73"/>
      <c r="E16" s="73"/>
      <c r="F16" s="3"/>
      <c r="G16" s="3"/>
      <c r="J16" s="21"/>
      <c r="K16" s="21"/>
    </row>
    <row r="17" spans="1:11" x14ac:dyDescent="0.25">
      <c r="A17" s="18"/>
      <c r="B17" s="13" t="s">
        <v>17</v>
      </c>
      <c r="C17" s="13" t="s">
        <v>10</v>
      </c>
      <c r="D17" s="73"/>
      <c r="E17" s="73"/>
      <c r="F17" s="3"/>
      <c r="G17" s="3"/>
      <c r="J17" s="21"/>
      <c r="K17" s="21"/>
    </row>
    <row r="18" spans="1:11" x14ac:dyDescent="0.25">
      <c r="A18" s="18"/>
      <c r="B18" s="13" t="s">
        <v>18</v>
      </c>
      <c r="C18" s="13" t="s">
        <v>10</v>
      </c>
      <c r="D18" s="73"/>
      <c r="E18" s="73"/>
      <c r="F18" s="3"/>
      <c r="G18" s="3"/>
      <c r="J18" s="22"/>
      <c r="K18" s="21"/>
    </row>
    <row r="19" spans="1:11" x14ac:dyDescent="0.25">
      <c r="A19" s="18"/>
      <c r="B19" s="13" t="s">
        <v>19</v>
      </c>
      <c r="C19" s="13" t="s">
        <v>10</v>
      </c>
      <c r="D19" s="73"/>
      <c r="E19" s="73"/>
      <c r="F19" s="3"/>
      <c r="G19" s="3"/>
      <c r="J19" s="22"/>
      <c r="K19" s="21"/>
    </row>
    <row r="20" spans="1:11" x14ac:dyDescent="0.25">
      <c r="A20" s="18"/>
      <c r="B20" s="13" t="s">
        <v>20</v>
      </c>
      <c r="C20" s="13" t="s">
        <v>10</v>
      </c>
      <c r="D20" s="73"/>
      <c r="E20" s="73"/>
      <c r="F20" s="3"/>
      <c r="G20" s="3"/>
      <c r="J20" s="22"/>
      <c r="K20" s="21"/>
    </row>
    <row r="21" spans="1:11" x14ac:dyDescent="0.25">
      <c r="A21" s="18"/>
      <c r="B21" s="13" t="s">
        <v>50</v>
      </c>
      <c r="C21" s="13"/>
      <c r="D21" s="14"/>
      <c r="E21" s="14"/>
      <c r="F21" s="3"/>
      <c r="G21" s="3"/>
      <c r="J21" s="24"/>
      <c r="K21" s="24"/>
    </row>
    <row r="22" spans="1:11" ht="15.75" thickBot="1" x14ac:dyDescent="0.3">
      <c r="A22" s="18"/>
      <c r="B22" s="15"/>
      <c r="C22" s="15"/>
      <c r="D22" s="16"/>
      <c r="E22" s="16"/>
      <c r="F22" s="3"/>
      <c r="G22" s="3"/>
      <c r="K22" s="20"/>
    </row>
    <row r="23" spans="1:11" ht="16.5" thickTop="1" thickBot="1" x14ac:dyDescent="0.3">
      <c r="A23" s="18"/>
      <c r="B23" s="113" t="s">
        <v>109</v>
      </c>
      <c r="C23" s="114"/>
      <c r="D23" s="17">
        <f>D24-SUM(D8:D22)</f>
        <v>11310986.39000003</v>
      </c>
      <c r="E23" s="17">
        <f>E24-SUM(E8:E22)</f>
        <v>0</v>
      </c>
      <c r="F23" s="6"/>
      <c r="G23" s="3"/>
    </row>
    <row r="24" spans="1:11" ht="16.5" thickTop="1" thickBot="1" x14ac:dyDescent="0.3">
      <c r="A24" s="19"/>
      <c r="B24" s="113" t="s">
        <v>21</v>
      </c>
      <c r="C24" s="114"/>
      <c r="D24" s="17">
        <f>IF(SUM(E8:E22)&gt;SUM(D8:D22),SUM(E8:E22),SUM(D8:D22))</f>
        <v>17557636.190000031</v>
      </c>
      <c r="E24" s="17">
        <f>IF(SUM(F8:F22)&gt;SUM(E8:E22),SUM(F8:F22),SUM(E8:E22))</f>
        <v>17557636.190000031</v>
      </c>
      <c r="F24" s="3"/>
      <c r="G24" s="3"/>
    </row>
    <row r="25" spans="1:11" ht="16.5" thickTop="1" thickBot="1" x14ac:dyDescent="0.3">
      <c r="A25" s="18"/>
      <c r="B25" s="113" t="s">
        <v>110</v>
      </c>
      <c r="C25" s="114"/>
      <c r="D25" s="17">
        <f>E23</f>
        <v>0</v>
      </c>
      <c r="E25" s="17">
        <f>D23</f>
        <v>11310986.39000003</v>
      </c>
      <c r="F25" s="3"/>
      <c r="G25" s="3"/>
    </row>
    <row r="26" spans="1:11" ht="15.75" thickTop="1" x14ac:dyDescent="0.25">
      <c r="A26" s="3"/>
      <c r="B26" s="3"/>
      <c r="C26" s="3"/>
      <c r="D26" s="7"/>
      <c r="E26" s="7"/>
      <c r="F26" s="3"/>
      <c r="G26" s="3"/>
    </row>
    <row r="27" spans="1:11" x14ac:dyDescent="0.25">
      <c r="A27" s="3"/>
      <c r="B27" s="3"/>
      <c r="C27" s="3"/>
      <c r="D27" s="3"/>
      <c r="E27" s="7"/>
      <c r="F27" s="3"/>
      <c r="G27" s="3"/>
    </row>
    <row r="28" spans="1:11" x14ac:dyDescent="0.25">
      <c r="A28" s="3"/>
      <c r="B28" s="3"/>
      <c r="C28" s="3"/>
      <c r="D28" s="3"/>
      <c r="E28" s="70"/>
      <c r="F28" s="3"/>
      <c r="G28" s="3"/>
    </row>
    <row r="29" spans="1:11" x14ac:dyDescent="0.25">
      <c r="A29" s="3" t="s">
        <v>22</v>
      </c>
      <c r="B29" s="3"/>
      <c r="C29" s="3"/>
      <c r="D29" s="3"/>
      <c r="E29" s="3"/>
      <c r="F29" s="3"/>
      <c r="G29" s="3"/>
    </row>
    <row r="30" spans="1:11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11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11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E12" sqref="E12"/>
    </sheetView>
  </sheetViews>
  <sheetFormatPr defaultRowHeight="15" x14ac:dyDescent="0.25"/>
  <cols>
    <col min="1" max="1" width="14.85546875" customWidth="1"/>
    <col min="2" max="2" width="13.42578125" bestFit="1" customWidth="1"/>
    <col min="3" max="3" width="15.140625" customWidth="1"/>
    <col min="4" max="4" width="14.28515625" customWidth="1"/>
    <col min="5" max="5" width="15.7109375" customWidth="1"/>
  </cols>
  <sheetData>
    <row r="1" spans="1:7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7" ht="18.75" x14ac:dyDescent="0.3">
      <c r="A2" s="110" t="s">
        <v>78</v>
      </c>
      <c r="B2" s="110"/>
      <c r="C2" s="110"/>
      <c r="D2" s="110"/>
      <c r="E2" s="110"/>
      <c r="F2" s="110"/>
      <c r="G2" s="110"/>
    </row>
    <row r="3" spans="1:7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7" ht="15.75" x14ac:dyDescent="0.25">
      <c r="A4" s="1" t="s">
        <v>1</v>
      </c>
      <c r="B4" s="1"/>
      <c r="C4" s="1" t="s">
        <v>48</v>
      </c>
      <c r="E4" s="1" t="s">
        <v>3</v>
      </c>
      <c r="F4" s="1">
        <v>323</v>
      </c>
      <c r="G4" s="2"/>
    </row>
    <row r="5" spans="1:7" x14ac:dyDescent="0.25">
      <c r="A5" s="3"/>
      <c r="B5" s="3"/>
      <c r="C5" s="3"/>
      <c r="D5" s="3"/>
      <c r="E5" s="3"/>
      <c r="F5" s="3"/>
      <c r="G5" s="3"/>
    </row>
    <row r="6" spans="1:7" ht="15.75" thickBot="1" x14ac:dyDescent="0.3">
      <c r="A6" s="3"/>
      <c r="B6" s="4"/>
      <c r="C6" s="4"/>
      <c r="D6" s="4"/>
      <c r="E6" s="4"/>
      <c r="F6" s="3"/>
      <c r="G6" s="3"/>
    </row>
    <row r="7" spans="1:7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7" ht="15.75" thickTop="1" x14ac:dyDescent="0.25">
      <c r="A8" s="18"/>
      <c r="B8" s="11" t="s">
        <v>108</v>
      </c>
      <c r="C8" s="11" t="s">
        <v>8</v>
      </c>
      <c r="D8" s="66"/>
      <c r="E8" s="66">
        <v>0</v>
      </c>
      <c r="F8" s="3"/>
      <c r="G8" s="3"/>
    </row>
    <row r="9" spans="1:7" x14ac:dyDescent="0.25">
      <c r="A9" s="18"/>
      <c r="B9" s="13" t="s">
        <v>9</v>
      </c>
      <c r="C9" s="13" t="s">
        <v>10</v>
      </c>
      <c r="D9" s="71"/>
      <c r="E9" s="71">
        <v>1525</v>
      </c>
      <c r="F9" s="3"/>
      <c r="G9" s="3"/>
    </row>
    <row r="10" spans="1:7" x14ac:dyDescent="0.25">
      <c r="A10" s="18"/>
      <c r="B10" s="13" t="s">
        <v>11</v>
      </c>
      <c r="C10" s="13" t="s">
        <v>10</v>
      </c>
      <c r="D10" s="71"/>
      <c r="E10" s="71">
        <v>2125</v>
      </c>
      <c r="F10" s="3"/>
      <c r="G10" s="3"/>
    </row>
    <row r="11" spans="1:7" x14ac:dyDescent="0.25">
      <c r="A11" s="18"/>
      <c r="B11" s="13" t="s">
        <v>12</v>
      </c>
      <c r="C11" s="13" t="s">
        <v>10</v>
      </c>
      <c r="D11" s="71"/>
      <c r="E11" s="71">
        <v>2725</v>
      </c>
      <c r="F11" s="3"/>
      <c r="G11" s="3"/>
    </row>
    <row r="12" spans="1:7" x14ac:dyDescent="0.25">
      <c r="A12" s="18"/>
      <c r="B12" s="13" t="s">
        <v>13</v>
      </c>
      <c r="C12" s="13" t="s">
        <v>10</v>
      </c>
      <c r="D12" s="71"/>
      <c r="E12" s="71"/>
      <c r="F12" s="3"/>
      <c r="G12" s="3"/>
    </row>
    <row r="13" spans="1:7" x14ac:dyDescent="0.25">
      <c r="A13" s="18"/>
      <c r="B13" s="13" t="s">
        <v>14</v>
      </c>
      <c r="C13" s="13" t="s">
        <v>10</v>
      </c>
      <c r="D13" s="71"/>
      <c r="E13" s="71"/>
      <c r="F13" s="3"/>
      <c r="G13" s="3"/>
    </row>
    <row r="14" spans="1:7" x14ac:dyDescent="0.25">
      <c r="A14" s="18"/>
      <c r="B14" s="13" t="s">
        <v>15</v>
      </c>
      <c r="C14" s="13" t="s">
        <v>10</v>
      </c>
      <c r="D14" s="71"/>
      <c r="E14" s="71"/>
      <c r="F14" s="3"/>
      <c r="G14" s="3"/>
    </row>
    <row r="15" spans="1:7" x14ac:dyDescent="0.25">
      <c r="A15" s="18"/>
      <c r="B15" s="13" t="s">
        <v>16</v>
      </c>
      <c r="C15" s="13" t="s">
        <v>10</v>
      </c>
      <c r="D15" s="71"/>
      <c r="E15" s="71"/>
      <c r="F15" s="3"/>
      <c r="G15" s="3"/>
    </row>
    <row r="16" spans="1:7" x14ac:dyDescent="0.25">
      <c r="A16" s="18"/>
      <c r="B16" s="13" t="s">
        <v>72</v>
      </c>
      <c r="C16" s="13" t="s">
        <v>10</v>
      </c>
      <c r="D16" s="71"/>
      <c r="E16" s="71"/>
      <c r="F16" s="3"/>
      <c r="G16" s="3"/>
    </row>
    <row r="17" spans="1:15" x14ac:dyDescent="0.25">
      <c r="A17" s="18"/>
      <c r="B17" s="13" t="s">
        <v>17</v>
      </c>
      <c r="C17" s="13" t="s">
        <v>10</v>
      </c>
      <c r="D17" s="71"/>
      <c r="E17" s="71"/>
      <c r="F17" s="3"/>
      <c r="G17" s="3"/>
      <c r="H17" s="8"/>
    </row>
    <row r="18" spans="1:15" x14ac:dyDescent="0.25">
      <c r="A18" s="18"/>
      <c r="B18" s="13" t="s">
        <v>18</v>
      </c>
      <c r="C18" s="13" t="s">
        <v>10</v>
      </c>
      <c r="D18" s="71"/>
      <c r="E18" s="71"/>
      <c r="F18" s="3"/>
      <c r="G18" s="3"/>
    </row>
    <row r="19" spans="1:15" x14ac:dyDescent="0.25">
      <c r="A19" s="18"/>
      <c r="B19" s="13" t="s">
        <v>19</v>
      </c>
      <c r="C19" s="13" t="s">
        <v>10</v>
      </c>
      <c r="D19" s="71"/>
      <c r="E19" s="71"/>
      <c r="F19" s="3"/>
      <c r="G19" s="3"/>
    </row>
    <row r="20" spans="1:15" x14ac:dyDescent="0.25">
      <c r="A20" s="18"/>
      <c r="B20" s="13" t="s">
        <v>20</v>
      </c>
      <c r="C20" s="13" t="s">
        <v>10</v>
      </c>
      <c r="D20" s="71"/>
      <c r="E20" s="71"/>
      <c r="F20" s="3"/>
      <c r="G20" s="3"/>
    </row>
    <row r="21" spans="1:15" x14ac:dyDescent="0.25">
      <c r="A21" s="18"/>
      <c r="B21" s="13" t="s">
        <v>50</v>
      </c>
      <c r="C21" s="13"/>
      <c r="D21" s="67"/>
      <c r="E21" s="67"/>
      <c r="F21" s="3"/>
      <c r="G21" s="3"/>
    </row>
    <row r="22" spans="1:15" ht="15.75" thickBot="1" x14ac:dyDescent="0.3">
      <c r="A22" s="18"/>
      <c r="B22" s="15"/>
      <c r="C22" s="15"/>
      <c r="D22" s="68"/>
      <c r="E22" s="68"/>
      <c r="F22" s="3"/>
      <c r="G22" s="3"/>
    </row>
    <row r="23" spans="1:15" ht="16.5" thickTop="1" thickBot="1" x14ac:dyDescent="0.3">
      <c r="A23" s="18"/>
      <c r="B23" s="113" t="s">
        <v>109</v>
      </c>
      <c r="C23" s="114"/>
      <c r="D23" s="69">
        <f>D24-SUM(D8:D22)</f>
        <v>6375</v>
      </c>
      <c r="E23" s="69">
        <f>E24-SUM(E8:E22)</f>
        <v>0</v>
      </c>
      <c r="F23" s="6"/>
      <c r="G23" s="3"/>
    </row>
    <row r="24" spans="1:15" ht="16.5" thickTop="1" thickBot="1" x14ac:dyDescent="0.3">
      <c r="A24" s="19"/>
      <c r="B24" s="113" t="s">
        <v>21</v>
      </c>
      <c r="C24" s="114"/>
      <c r="D24" s="69">
        <f>IF(SUM(E8:E22)&gt;SUM(D8:D22),SUM(E8:E22),SUM(D8:D22))</f>
        <v>6375</v>
      </c>
      <c r="E24" s="69">
        <f>IF(SUM(F8:F22)&gt;SUM(E8:E22),SUM(F8:F22),SUM(E8:E22))</f>
        <v>6375</v>
      </c>
      <c r="F24" s="3"/>
      <c r="G24" s="3"/>
      <c r="O24">
        <v>0</v>
      </c>
    </row>
    <row r="25" spans="1:15" ht="16.5" thickTop="1" thickBot="1" x14ac:dyDescent="0.3">
      <c r="A25" s="18"/>
      <c r="B25" s="113" t="s">
        <v>110</v>
      </c>
      <c r="C25" s="114"/>
      <c r="D25" s="69">
        <f>E23</f>
        <v>0</v>
      </c>
      <c r="E25" s="69">
        <f>D23</f>
        <v>6375</v>
      </c>
      <c r="F25" s="3"/>
      <c r="G25" s="3"/>
    </row>
    <row r="26" spans="1:15" ht="15.75" thickTop="1" x14ac:dyDescent="0.25">
      <c r="A26" s="3"/>
      <c r="B26" s="3"/>
      <c r="C26" s="3"/>
      <c r="D26" s="7"/>
      <c r="E26" s="7"/>
      <c r="F26" s="3"/>
      <c r="G26" s="3"/>
    </row>
    <row r="27" spans="1:15" x14ac:dyDescent="0.25">
      <c r="A27" s="3"/>
      <c r="B27" s="3"/>
      <c r="C27" s="3"/>
      <c r="D27" s="3"/>
      <c r="E27" s="3"/>
      <c r="F27" s="3"/>
      <c r="G27" s="3"/>
    </row>
    <row r="28" spans="1:15" x14ac:dyDescent="0.25">
      <c r="A28" s="3"/>
      <c r="B28" s="3"/>
      <c r="C28" s="3"/>
      <c r="D28" s="3"/>
      <c r="E28" s="3"/>
      <c r="F28" s="3"/>
      <c r="G28" s="3"/>
    </row>
    <row r="29" spans="1:15" x14ac:dyDescent="0.25">
      <c r="A29" s="3" t="s">
        <v>22</v>
      </c>
      <c r="B29" s="3"/>
      <c r="C29" s="3"/>
      <c r="D29" s="3"/>
      <c r="E29" s="3"/>
      <c r="F29" s="3"/>
      <c r="G29" s="3"/>
    </row>
    <row r="30" spans="1:15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15" x14ac:dyDescent="0.25">
      <c r="A31" s="3" t="s">
        <v>52</v>
      </c>
      <c r="B31" s="3" t="s">
        <v>95</v>
      </c>
      <c r="C31" s="3"/>
      <c r="D31" s="3" t="s">
        <v>24</v>
      </c>
      <c r="E31" s="3"/>
      <c r="F31" s="3"/>
      <c r="G31" s="3"/>
    </row>
    <row r="32" spans="1:15" x14ac:dyDescent="0.25">
      <c r="A32" s="3"/>
      <c r="B32" s="3"/>
      <c r="C32" s="3"/>
      <c r="D32" s="3" t="s">
        <v>25</v>
      </c>
      <c r="E32" s="3"/>
      <c r="F32" s="3"/>
      <c r="G32" s="3"/>
    </row>
    <row r="33" spans="1:7" x14ac:dyDescent="0.25">
      <c r="A33" s="3"/>
      <c r="B33" s="3"/>
      <c r="C33" s="3"/>
      <c r="D33" s="3" t="s">
        <v>26</v>
      </c>
      <c r="E33" s="3"/>
      <c r="F33" s="3"/>
      <c r="G33" s="3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hidden="1" x14ac:dyDescent="0.25">
      <c r="A39" s="5" t="s">
        <v>54</v>
      </c>
      <c r="B39" s="5"/>
      <c r="C39" s="5" t="s">
        <v>67</v>
      </c>
      <c r="D39" s="5"/>
      <c r="E39" s="5" t="s">
        <v>61</v>
      </c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7" workbookViewId="0">
      <selection activeCell="E12" sqref="E12"/>
    </sheetView>
  </sheetViews>
  <sheetFormatPr defaultRowHeight="15" x14ac:dyDescent="0.25"/>
  <cols>
    <col min="1" max="1" width="14.42578125" customWidth="1"/>
    <col min="2" max="2" width="13.42578125" bestFit="1" customWidth="1"/>
    <col min="3" max="3" width="14.28515625" customWidth="1"/>
    <col min="4" max="4" width="21.85546875" customWidth="1"/>
    <col min="5" max="5" width="15.7109375" customWidth="1"/>
    <col min="6" max="6" width="8.5703125" customWidth="1"/>
    <col min="7" max="7" width="6.28515625" customWidth="1"/>
    <col min="8" max="8" width="20" customWidth="1"/>
    <col min="9" max="9" width="18.28515625" customWidth="1"/>
  </cols>
  <sheetData>
    <row r="1" spans="1:9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9" ht="18.75" x14ac:dyDescent="0.3">
      <c r="A2" s="110" t="s">
        <v>75</v>
      </c>
      <c r="B2" s="110"/>
      <c r="C2" s="110"/>
      <c r="D2" s="110"/>
      <c r="E2" s="110"/>
      <c r="F2" s="110"/>
      <c r="G2" s="110"/>
    </row>
    <row r="3" spans="1:9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9" ht="15.75" x14ac:dyDescent="0.25">
      <c r="A4" s="1" t="s">
        <v>1</v>
      </c>
      <c r="B4" s="1"/>
      <c r="C4" s="1" t="s">
        <v>49</v>
      </c>
      <c r="D4" s="1"/>
      <c r="E4" s="1" t="s">
        <v>88</v>
      </c>
      <c r="F4" s="1"/>
      <c r="G4" s="2"/>
    </row>
    <row r="5" spans="1:9" x14ac:dyDescent="0.25">
      <c r="A5" s="3"/>
      <c r="B5" s="3"/>
      <c r="C5" s="3"/>
      <c r="D5" s="3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108</v>
      </c>
      <c r="C8" s="11" t="s">
        <v>8</v>
      </c>
      <c r="D8" s="66"/>
      <c r="E8" s="66">
        <v>26845411.48999998</v>
      </c>
      <c r="F8" s="3"/>
      <c r="G8" s="3"/>
      <c r="H8" s="7"/>
    </row>
    <row r="9" spans="1:9" x14ac:dyDescent="0.25">
      <c r="A9" s="18"/>
      <c r="B9" s="13" t="s">
        <v>9</v>
      </c>
      <c r="C9" s="13" t="s">
        <v>10</v>
      </c>
      <c r="D9" s="71"/>
      <c r="E9" s="71">
        <v>202200</v>
      </c>
      <c r="F9" s="3"/>
      <c r="G9" s="3"/>
      <c r="H9" s="7"/>
    </row>
    <row r="10" spans="1:9" x14ac:dyDescent="0.25">
      <c r="A10" s="18"/>
      <c r="B10" s="13" t="s">
        <v>11</v>
      </c>
      <c r="C10" s="13" t="s">
        <v>10</v>
      </c>
      <c r="D10" s="71"/>
      <c r="E10" s="71">
        <v>402225</v>
      </c>
      <c r="F10" s="3"/>
      <c r="G10" s="3"/>
      <c r="H10" s="7"/>
    </row>
    <row r="11" spans="1:9" x14ac:dyDescent="0.25">
      <c r="A11" s="18"/>
      <c r="B11" s="13" t="s">
        <v>12</v>
      </c>
      <c r="C11" s="13" t="s">
        <v>10</v>
      </c>
      <c r="D11" s="71">
        <v>33822545.439999998</v>
      </c>
      <c r="E11" s="71">
        <v>37524745.439999998</v>
      </c>
      <c r="F11" s="3"/>
      <c r="G11" s="3"/>
      <c r="H11" s="7"/>
    </row>
    <row r="12" spans="1:9" x14ac:dyDescent="0.25">
      <c r="A12" s="18"/>
      <c r="B12" s="13" t="s">
        <v>13</v>
      </c>
      <c r="C12" s="13" t="s">
        <v>10</v>
      </c>
      <c r="D12" s="71"/>
      <c r="E12" s="71"/>
      <c r="F12" s="3"/>
      <c r="G12" s="3"/>
      <c r="H12" s="7"/>
      <c r="I12" s="8"/>
    </row>
    <row r="13" spans="1:9" x14ac:dyDescent="0.25">
      <c r="A13" s="18"/>
      <c r="B13" s="13" t="s">
        <v>14</v>
      </c>
      <c r="C13" s="13" t="s">
        <v>10</v>
      </c>
      <c r="D13" s="71"/>
      <c r="E13" s="71"/>
      <c r="F13" s="3"/>
      <c r="G13" s="7"/>
      <c r="H13" s="7"/>
      <c r="I13" s="21"/>
    </row>
    <row r="14" spans="1:9" x14ac:dyDescent="0.25">
      <c r="A14" s="18"/>
      <c r="B14" s="13" t="s">
        <v>15</v>
      </c>
      <c r="C14" s="13" t="s">
        <v>10</v>
      </c>
      <c r="D14" s="71"/>
      <c r="E14" s="71"/>
      <c r="F14" s="3"/>
      <c r="G14" s="7"/>
      <c r="H14" s="7"/>
      <c r="I14" s="8"/>
    </row>
    <row r="15" spans="1:9" x14ac:dyDescent="0.25">
      <c r="A15" s="18"/>
      <c r="B15" s="13" t="s">
        <v>16</v>
      </c>
      <c r="C15" s="13" t="s">
        <v>10</v>
      </c>
      <c r="D15" s="71"/>
      <c r="E15" s="71"/>
      <c r="F15" s="3"/>
      <c r="G15" s="7"/>
      <c r="H15" s="7"/>
    </row>
    <row r="16" spans="1:9" x14ac:dyDescent="0.25">
      <c r="A16" s="18"/>
      <c r="B16" s="13" t="s">
        <v>72</v>
      </c>
      <c r="C16" s="13" t="s">
        <v>10</v>
      </c>
      <c r="D16" s="71"/>
      <c r="E16" s="71"/>
      <c r="F16" s="3"/>
      <c r="G16" s="7"/>
      <c r="H16" s="7"/>
    </row>
    <row r="17" spans="1:9" x14ac:dyDescent="0.25">
      <c r="A17" s="18"/>
      <c r="B17" s="13" t="s">
        <v>17</v>
      </c>
      <c r="C17" s="13" t="s">
        <v>10</v>
      </c>
      <c r="D17" s="71"/>
      <c r="E17" s="71"/>
      <c r="F17" s="3"/>
      <c r="G17" s="7"/>
      <c r="H17" s="7"/>
      <c r="I17" s="8"/>
    </row>
    <row r="18" spans="1:9" x14ac:dyDescent="0.25">
      <c r="A18" s="18"/>
      <c r="B18" s="13" t="s">
        <v>18</v>
      </c>
      <c r="C18" s="13" t="s">
        <v>10</v>
      </c>
      <c r="D18" s="71"/>
      <c r="E18" s="71"/>
      <c r="F18" s="3"/>
      <c r="G18" s="7"/>
      <c r="H18" s="7"/>
      <c r="I18" s="8"/>
    </row>
    <row r="19" spans="1:9" x14ac:dyDescent="0.25">
      <c r="A19" s="18"/>
      <c r="B19" s="13" t="s">
        <v>19</v>
      </c>
      <c r="C19" s="13" t="s">
        <v>10</v>
      </c>
      <c r="D19" s="71"/>
      <c r="E19" s="71"/>
      <c r="F19" s="3"/>
      <c r="G19" s="7"/>
      <c r="H19" s="7"/>
    </row>
    <row r="20" spans="1:9" x14ac:dyDescent="0.25">
      <c r="A20" s="18"/>
      <c r="B20" s="13" t="s">
        <v>20</v>
      </c>
      <c r="C20" s="13" t="s">
        <v>10</v>
      </c>
      <c r="D20" s="71"/>
      <c r="E20" s="71"/>
      <c r="F20" s="3"/>
      <c r="G20" s="7"/>
      <c r="H20" s="7"/>
      <c r="I20" s="32"/>
    </row>
    <row r="21" spans="1:9" x14ac:dyDescent="0.25">
      <c r="A21" s="18"/>
      <c r="B21" s="13" t="s">
        <v>50</v>
      </c>
      <c r="C21" s="13"/>
      <c r="D21" s="67"/>
      <c r="E21" s="67"/>
      <c r="F21" s="3"/>
      <c r="G21" s="7"/>
      <c r="H21" s="7"/>
    </row>
    <row r="22" spans="1:9" ht="15.75" thickBot="1" x14ac:dyDescent="0.3">
      <c r="A22" s="18"/>
      <c r="B22" s="15"/>
      <c r="C22" s="15"/>
      <c r="D22" s="68"/>
      <c r="E22" s="68"/>
      <c r="F22" s="3"/>
      <c r="G22" s="7"/>
      <c r="H22" s="7"/>
    </row>
    <row r="23" spans="1:9" ht="16.5" thickTop="1" thickBot="1" x14ac:dyDescent="0.3">
      <c r="A23" s="18"/>
      <c r="B23" s="113" t="s">
        <v>109</v>
      </c>
      <c r="C23" s="114"/>
      <c r="D23" s="69">
        <f>D24-SUM(D8:D22)</f>
        <v>31152036.48999998</v>
      </c>
      <c r="E23" s="69">
        <f>E24-SUM(E8:E22)</f>
        <v>0</v>
      </c>
      <c r="F23" s="6"/>
      <c r="G23" s="7"/>
      <c r="H23" s="7"/>
    </row>
    <row r="24" spans="1:9" ht="16.5" thickTop="1" thickBot="1" x14ac:dyDescent="0.3">
      <c r="A24" s="19"/>
      <c r="B24" s="113" t="s">
        <v>21</v>
      </c>
      <c r="C24" s="114"/>
      <c r="D24" s="69">
        <f>IF(SUM(E8:E22)&gt;SUM(D8:D22),SUM(E8:E22),SUM(D8:D22))</f>
        <v>64974581.929999977</v>
      </c>
      <c r="E24" s="69">
        <f>IF(SUM(F8:F22)&gt;SUM(E8:E22),SUM(F8:F22),SUM(E8:E22))</f>
        <v>64974581.929999977</v>
      </c>
      <c r="F24" s="3"/>
      <c r="G24" s="7"/>
      <c r="H24" s="7"/>
      <c r="I24" s="8"/>
    </row>
    <row r="25" spans="1:9" ht="16.5" thickTop="1" thickBot="1" x14ac:dyDescent="0.3">
      <c r="A25" s="18"/>
      <c r="B25" s="113" t="s">
        <v>110</v>
      </c>
      <c r="C25" s="114"/>
      <c r="D25" s="69">
        <f>E23</f>
        <v>0</v>
      </c>
      <c r="E25" s="69">
        <f>D23</f>
        <v>31152036.48999998</v>
      </c>
      <c r="F25" s="3"/>
      <c r="G25" s="7"/>
      <c r="H25" s="7"/>
    </row>
    <row r="26" spans="1:9" ht="15.75" thickTop="1" x14ac:dyDescent="0.25">
      <c r="A26" s="3"/>
      <c r="B26" s="3"/>
      <c r="C26" s="3"/>
      <c r="D26" s="7"/>
      <c r="E26" s="7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  <c r="H27" s="8"/>
    </row>
    <row r="28" spans="1:9" x14ac:dyDescent="0.25">
      <c r="A28" s="3"/>
      <c r="B28" s="3"/>
      <c r="C28" s="3"/>
      <c r="D28" s="3"/>
      <c r="E28" s="3"/>
      <c r="F28" s="3"/>
      <c r="G28" s="3"/>
    </row>
    <row r="29" spans="1:9" x14ac:dyDescent="0.25">
      <c r="A29" s="3" t="s">
        <v>22</v>
      </c>
      <c r="B29" s="3"/>
      <c r="C29" s="3"/>
      <c r="D29" s="3"/>
      <c r="E29" s="3"/>
      <c r="F29" s="3"/>
      <c r="G29" s="3"/>
    </row>
    <row r="30" spans="1:9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9" x14ac:dyDescent="0.25">
      <c r="A31" s="3" t="s">
        <v>52</v>
      </c>
      <c r="B31" s="3" t="s">
        <v>95</v>
      </c>
      <c r="D31" s="3" t="s">
        <v>24</v>
      </c>
      <c r="E31" s="3"/>
      <c r="F31" s="3"/>
      <c r="G31" s="3"/>
    </row>
    <row r="32" spans="1:9" x14ac:dyDescent="0.25">
      <c r="A32" s="3"/>
      <c r="B32" s="3"/>
      <c r="C32" s="3"/>
      <c r="D32" s="3" t="s">
        <v>25</v>
      </c>
      <c r="E32" s="3"/>
      <c r="F32" s="3"/>
      <c r="G32" s="3"/>
    </row>
    <row r="33" spans="1:8" x14ac:dyDescent="0.25">
      <c r="A33" s="3"/>
      <c r="B33" s="3"/>
      <c r="C33" s="3"/>
      <c r="D33" s="3" t="s">
        <v>26</v>
      </c>
      <c r="E33" s="3"/>
      <c r="F33" s="3"/>
      <c r="G33" s="3"/>
      <c r="H33" s="8"/>
    </row>
    <row r="34" spans="1:8" x14ac:dyDescent="0.25">
      <c r="A34" s="5"/>
      <c r="B34" s="5"/>
      <c r="C34" s="5"/>
      <c r="D34" s="5"/>
      <c r="E34" s="5"/>
      <c r="F34" s="5"/>
      <c r="G34" s="5"/>
    </row>
    <row r="35" spans="1:8" x14ac:dyDescent="0.25">
      <c r="A35" s="5"/>
      <c r="B35" s="5"/>
      <c r="C35" s="5"/>
      <c r="D35" s="5"/>
      <c r="E35" s="5"/>
      <c r="F35" s="5"/>
      <c r="G35" s="5"/>
    </row>
    <row r="36" spans="1:8" x14ac:dyDescent="0.25">
      <c r="A36" s="5"/>
      <c r="B36" s="5"/>
      <c r="C36" s="5"/>
      <c r="D36" s="5"/>
      <c r="E36" s="5"/>
      <c r="F36" s="5"/>
      <c r="G36" s="5"/>
    </row>
    <row r="37" spans="1:8" x14ac:dyDescent="0.25">
      <c r="A37" s="5"/>
      <c r="B37" s="5"/>
      <c r="C37" s="5"/>
      <c r="D37" s="5"/>
      <c r="E37" s="5"/>
      <c r="F37" s="5"/>
      <c r="G37" s="5"/>
    </row>
    <row r="38" spans="1:8" x14ac:dyDescent="0.25">
      <c r="A38" s="5"/>
      <c r="B38" s="5"/>
      <c r="C38" s="5"/>
      <c r="D38" s="5"/>
      <c r="E38" s="5"/>
      <c r="F38" s="5"/>
      <c r="G38" s="5"/>
    </row>
    <row r="39" spans="1:8" hidden="1" x14ac:dyDescent="0.25">
      <c r="A39" s="5" t="s">
        <v>54</v>
      </c>
      <c r="B39" s="5"/>
      <c r="C39" s="5" t="s">
        <v>67</v>
      </c>
      <c r="D39" s="5"/>
      <c r="E39" s="5" t="s">
        <v>61</v>
      </c>
    </row>
    <row r="40" spans="1:8" x14ac:dyDescent="0.25">
      <c r="A40" s="5"/>
      <c r="B40" s="5"/>
      <c r="C40" s="5"/>
      <c r="D40" s="5"/>
      <c r="E40" s="5"/>
    </row>
    <row r="41" spans="1:8" x14ac:dyDescent="0.25">
      <c r="A41" s="5"/>
      <c r="B41" s="5"/>
      <c r="C41" s="5"/>
      <c r="D41" s="5"/>
      <c r="E41" s="5"/>
    </row>
  </sheetData>
  <mergeCells count="6">
    <mergeCell ref="B25:C25"/>
    <mergeCell ref="A1:G1"/>
    <mergeCell ref="A2:G2"/>
    <mergeCell ref="A3:G3"/>
    <mergeCell ref="B24:C24"/>
    <mergeCell ref="B23:C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4" workbookViewId="0">
      <selection activeCell="E12" sqref="E12"/>
    </sheetView>
  </sheetViews>
  <sheetFormatPr defaultRowHeight="15" x14ac:dyDescent="0.25"/>
  <cols>
    <col min="1" max="1" width="4.85546875" customWidth="1"/>
    <col min="2" max="2" width="13.42578125" bestFit="1" customWidth="1"/>
    <col min="3" max="3" width="14.28515625" customWidth="1"/>
    <col min="4" max="4" width="18.28515625" customWidth="1"/>
    <col min="5" max="5" width="15.7109375" customWidth="1"/>
    <col min="6" max="6" width="8.5703125" customWidth="1"/>
    <col min="7" max="7" width="6.28515625" customWidth="1"/>
    <col min="8" max="8" width="20" customWidth="1"/>
    <col min="9" max="9" width="18.28515625" customWidth="1"/>
  </cols>
  <sheetData>
    <row r="1" spans="1:9" ht="18.75" x14ac:dyDescent="0.3">
      <c r="A1" s="110" t="s">
        <v>0</v>
      </c>
      <c r="B1" s="110"/>
      <c r="C1" s="110"/>
      <c r="D1" s="110"/>
      <c r="E1" s="110"/>
      <c r="F1" s="110"/>
      <c r="G1" s="110"/>
    </row>
    <row r="2" spans="1:9" ht="18.75" x14ac:dyDescent="0.3">
      <c r="A2" s="110" t="s">
        <v>75</v>
      </c>
      <c r="B2" s="110"/>
      <c r="C2" s="110"/>
      <c r="D2" s="110"/>
      <c r="E2" s="110"/>
      <c r="F2" s="110"/>
      <c r="G2" s="110"/>
    </row>
    <row r="3" spans="1:9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9" ht="15.75" x14ac:dyDescent="0.25">
      <c r="A4" s="1" t="s">
        <v>1</v>
      </c>
      <c r="B4" s="1"/>
      <c r="C4" s="1" t="s">
        <v>76</v>
      </c>
      <c r="D4" s="1"/>
      <c r="E4" s="1" t="s">
        <v>3</v>
      </c>
      <c r="F4" s="1">
        <v>325</v>
      </c>
      <c r="G4" s="2"/>
    </row>
    <row r="5" spans="1:9" x14ac:dyDescent="0.25">
      <c r="A5" s="3"/>
      <c r="B5" s="3"/>
      <c r="C5" s="3"/>
      <c r="D5" s="3"/>
      <c r="E5" s="3"/>
      <c r="F5" s="3"/>
      <c r="G5" s="3"/>
    </row>
    <row r="6" spans="1:9" ht="15.75" thickBot="1" x14ac:dyDescent="0.3">
      <c r="A6" s="3"/>
      <c r="B6" s="4"/>
      <c r="C6" s="4"/>
      <c r="D6" s="4"/>
      <c r="E6" s="4"/>
      <c r="F6" s="3"/>
      <c r="G6" s="3"/>
    </row>
    <row r="7" spans="1:9" ht="18.75" thickTop="1" thickBot="1" x14ac:dyDescent="0.35">
      <c r="A7" s="18"/>
      <c r="B7" s="9" t="s">
        <v>4</v>
      </c>
      <c r="C7" s="9" t="s">
        <v>5</v>
      </c>
      <c r="D7" s="10" t="s">
        <v>6</v>
      </c>
      <c r="E7" s="10" t="s">
        <v>7</v>
      </c>
      <c r="F7" s="3"/>
      <c r="G7" s="3"/>
    </row>
    <row r="8" spans="1:9" ht="15.75" thickTop="1" x14ac:dyDescent="0.25">
      <c r="A8" s="18"/>
      <c r="B8" s="11" t="s">
        <v>108</v>
      </c>
      <c r="C8" s="11" t="s">
        <v>8</v>
      </c>
      <c r="D8" s="66"/>
      <c r="E8" s="66">
        <v>12000</v>
      </c>
      <c r="F8" s="3"/>
      <c r="G8" s="3"/>
      <c r="H8" s="7"/>
    </row>
    <row r="9" spans="1:9" x14ac:dyDescent="0.25">
      <c r="A9" s="18"/>
      <c r="B9" s="13" t="s">
        <v>9</v>
      </c>
      <c r="C9" s="13" t="s">
        <v>10</v>
      </c>
      <c r="D9" s="71"/>
      <c r="E9" s="71">
        <v>450</v>
      </c>
      <c r="F9" s="3"/>
      <c r="G9" s="3"/>
      <c r="H9" s="7"/>
    </row>
    <row r="10" spans="1:9" x14ac:dyDescent="0.25">
      <c r="A10" s="18"/>
      <c r="B10" s="13" t="s">
        <v>11</v>
      </c>
      <c r="C10" s="13" t="s">
        <v>10</v>
      </c>
      <c r="D10" s="71"/>
      <c r="E10" s="71">
        <v>450</v>
      </c>
      <c r="F10" s="3"/>
      <c r="G10" s="3"/>
      <c r="H10" s="7"/>
    </row>
    <row r="11" spans="1:9" x14ac:dyDescent="0.25">
      <c r="A11" s="18"/>
      <c r="B11" s="13" t="s">
        <v>12</v>
      </c>
      <c r="C11" s="13" t="s">
        <v>10</v>
      </c>
      <c r="D11" s="71">
        <v>2000</v>
      </c>
      <c r="E11" s="71">
        <v>450</v>
      </c>
      <c r="F11" s="3"/>
      <c r="G11" s="3"/>
      <c r="H11" s="7"/>
    </row>
    <row r="12" spans="1:9" x14ac:dyDescent="0.25">
      <c r="A12" s="18"/>
      <c r="B12" s="13" t="s">
        <v>13</v>
      </c>
      <c r="C12" s="13" t="s">
        <v>10</v>
      </c>
      <c r="D12" s="71"/>
      <c r="E12" s="71"/>
      <c r="F12" s="3"/>
      <c r="G12" s="3"/>
      <c r="H12" s="7"/>
      <c r="I12" s="8"/>
    </row>
    <row r="13" spans="1:9" x14ac:dyDescent="0.25">
      <c r="A13" s="18"/>
      <c r="B13" s="13" t="s">
        <v>14</v>
      </c>
      <c r="C13" s="13" t="s">
        <v>10</v>
      </c>
      <c r="D13" s="71"/>
      <c r="E13" s="71"/>
      <c r="F13" s="3"/>
      <c r="G13" s="7"/>
      <c r="H13" s="7"/>
      <c r="I13" s="21"/>
    </row>
    <row r="14" spans="1:9" x14ac:dyDescent="0.25">
      <c r="A14" s="18"/>
      <c r="B14" s="13" t="s">
        <v>15</v>
      </c>
      <c r="C14" s="13" t="s">
        <v>10</v>
      </c>
      <c r="D14" s="71"/>
      <c r="E14" s="71"/>
      <c r="F14" s="3"/>
      <c r="G14" s="7"/>
      <c r="H14" s="7"/>
      <c r="I14" s="8"/>
    </row>
    <row r="15" spans="1:9" x14ac:dyDescent="0.25">
      <c r="A15" s="18"/>
      <c r="B15" s="13" t="s">
        <v>16</v>
      </c>
      <c r="C15" s="13" t="s">
        <v>10</v>
      </c>
      <c r="D15" s="71"/>
      <c r="E15" s="71"/>
      <c r="F15" s="3"/>
      <c r="G15" s="7"/>
      <c r="H15" s="7"/>
    </row>
    <row r="16" spans="1:9" x14ac:dyDescent="0.25">
      <c r="A16" s="18"/>
      <c r="B16" s="13" t="s">
        <v>72</v>
      </c>
      <c r="C16" s="13" t="s">
        <v>10</v>
      </c>
      <c r="D16" s="71"/>
      <c r="E16" s="71"/>
      <c r="F16" s="3"/>
      <c r="G16" s="7"/>
      <c r="H16" s="7"/>
    </row>
    <row r="17" spans="1:9" x14ac:dyDescent="0.25">
      <c r="A17" s="18"/>
      <c r="B17" s="13" t="s">
        <v>17</v>
      </c>
      <c r="C17" s="13" t="s">
        <v>10</v>
      </c>
      <c r="D17" s="71"/>
      <c r="E17" s="71"/>
      <c r="F17" s="3"/>
      <c r="G17" s="7"/>
      <c r="H17" s="7"/>
      <c r="I17" s="8"/>
    </row>
    <row r="18" spans="1:9" x14ac:dyDescent="0.25">
      <c r="A18" s="18"/>
      <c r="B18" s="13" t="s">
        <v>18</v>
      </c>
      <c r="C18" s="13" t="s">
        <v>10</v>
      </c>
      <c r="D18" s="71"/>
      <c r="E18" s="71"/>
      <c r="F18" s="3"/>
      <c r="G18" s="7"/>
      <c r="H18" s="7"/>
      <c r="I18" s="8"/>
    </row>
    <row r="19" spans="1:9" x14ac:dyDescent="0.25">
      <c r="A19" s="18"/>
      <c r="B19" s="13" t="s">
        <v>19</v>
      </c>
      <c r="C19" s="13" t="s">
        <v>10</v>
      </c>
      <c r="D19" s="71"/>
      <c r="E19" s="71"/>
      <c r="F19" s="3"/>
      <c r="G19" s="7"/>
      <c r="H19" s="7"/>
    </row>
    <row r="20" spans="1:9" x14ac:dyDescent="0.25">
      <c r="A20" s="18"/>
      <c r="B20" s="13" t="s">
        <v>20</v>
      </c>
      <c r="C20" s="13" t="s">
        <v>10</v>
      </c>
      <c r="D20" s="71"/>
      <c r="E20" s="71"/>
      <c r="F20" s="3"/>
      <c r="G20" s="7"/>
      <c r="H20" s="7"/>
      <c r="I20" s="32"/>
    </row>
    <row r="21" spans="1:9" x14ac:dyDescent="0.25">
      <c r="A21" s="18"/>
      <c r="B21" s="13" t="s">
        <v>50</v>
      </c>
      <c r="C21" s="13"/>
      <c r="D21" s="67"/>
      <c r="E21" s="92"/>
      <c r="F21" s="3"/>
      <c r="G21" s="7"/>
      <c r="H21" s="7"/>
    </row>
    <row r="22" spans="1:9" ht="15.75" thickBot="1" x14ac:dyDescent="0.3">
      <c r="A22" s="18"/>
      <c r="B22" s="15"/>
      <c r="C22" s="15"/>
      <c r="D22" s="68"/>
      <c r="E22" s="68"/>
      <c r="F22" s="3"/>
      <c r="G22" s="7"/>
      <c r="H22" s="7"/>
    </row>
    <row r="23" spans="1:9" ht="16.5" thickTop="1" thickBot="1" x14ac:dyDescent="0.3">
      <c r="A23" s="18"/>
      <c r="B23" s="113" t="s">
        <v>109</v>
      </c>
      <c r="C23" s="114"/>
      <c r="D23" s="69">
        <f>D24-SUM(D8:D22)</f>
        <v>11350</v>
      </c>
      <c r="E23" s="69">
        <f>E24-SUM(E8:E22)</f>
        <v>0</v>
      </c>
      <c r="F23" s="6"/>
      <c r="G23" s="7"/>
      <c r="H23" s="7"/>
    </row>
    <row r="24" spans="1:9" ht="16.5" thickTop="1" thickBot="1" x14ac:dyDescent="0.3">
      <c r="A24" s="19"/>
      <c r="B24" s="113" t="s">
        <v>21</v>
      </c>
      <c r="C24" s="114"/>
      <c r="D24" s="69">
        <f>IF(SUM(E8:E22)&gt;SUM(D8:D22),SUM(E8:E22),SUM(D8:D22))</f>
        <v>13350</v>
      </c>
      <c r="E24" s="69">
        <f>IF(SUM(E8:E22)&gt;SUM(D8:D22),SUM(E8:E22),SUM(D8:D22))</f>
        <v>13350</v>
      </c>
      <c r="F24" s="3"/>
      <c r="G24" s="7"/>
      <c r="H24" s="7"/>
      <c r="I24" s="8"/>
    </row>
    <row r="25" spans="1:9" ht="16.5" thickTop="1" thickBot="1" x14ac:dyDescent="0.3">
      <c r="A25" s="18"/>
      <c r="B25" s="113" t="s">
        <v>110</v>
      </c>
      <c r="C25" s="114"/>
      <c r="D25" s="69">
        <f>E23</f>
        <v>0</v>
      </c>
      <c r="E25" s="69">
        <f>D23</f>
        <v>11350</v>
      </c>
      <c r="F25" s="3"/>
      <c r="G25" s="7"/>
      <c r="H25" s="7"/>
    </row>
    <row r="26" spans="1:9" ht="15.75" thickTop="1" x14ac:dyDescent="0.25">
      <c r="A26" s="3"/>
      <c r="B26" s="3"/>
      <c r="C26" s="3"/>
      <c r="D26" s="7"/>
      <c r="E26" s="7"/>
      <c r="F26" s="3"/>
      <c r="G26" s="3"/>
    </row>
    <row r="27" spans="1:9" x14ac:dyDescent="0.25">
      <c r="A27" s="3"/>
      <c r="B27" s="3"/>
      <c r="C27" s="3"/>
      <c r="D27" s="3"/>
      <c r="E27" s="3"/>
      <c r="F27" s="3"/>
      <c r="G27" s="3"/>
      <c r="H27" s="8"/>
    </row>
    <row r="28" spans="1:9" x14ac:dyDescent="0.25">
      <c r="A28" s="3"/>
      <c r="B28" s="3"/>
      <c r="C28" s="3"/>
      <c r="D28" s="3"/>
      <c r="E28" s="3"/>
      <c r="F28" s="3"/>
      <c r="G28" s="3"/>
    </row>
    <row r="29" spans="1:9" x14ac:dyDescent="0.25">
      <c r="A29" s="3" t="s">
        <v>22</v>
      </c>
      <c r="B29" s="3"/>
      <c r="C29" s="3"/>
      <c r="D29" s="3"/>
      <c r="E29" s="3"/>
      <c r="F29" s="3"/>
      <c r="G29" s="3"/>
    </row>
    <row r="30" spans="1:9" x14ac:dyDescent="0.25">
      <c r="A30" s="3" t="s">
        <v>23</v>
      </c>
      <c r="B30" s="3"/>
      <c r="C30" s="3"/>
      <c r="D30" s="103" t="s">
        <v>94</v>
      </c>
      <c r="E30" s="3"/>
      <c r="F30" s="3"/>
      <c r="G30" s="3"/>
    </row>
    <row r="31" spans="1:9" x14ac:dyDescent="0.25">
      <c r="A31" s="3" t="s">
        <v>52</v>
      </c>
      <c r="B31" s="3"/>
      <c r="C31" s="3" t="s">
        <v>95</v>
      </c>
      <c r="D31" s="3" t="s">
        <v>24</v>
      </c>
      <c r="E31" s="3"/>
      <c r="F31" s="3"/>
      <c r="G31" s="3"/>
    </row>
    <row r="32" spans="1:9" x14ac:dyDescent="0.25">
      <c r="A32" s="3"/>
      <c r="B32" s="3"/>
      <c r="C32" s="3"/>
      <c r="D32" s="3" t="s">
        <v>25</v>
      </c>
      <c r="E32" s="3"/>
      <c r="F32" s="3"/>
      <c r="G32" s="3"/>
    </row>
    <row r="33" spans="1:8" x14ac:dyDescent="0.25">
      <c r="A33" s="3"/>
      <c r="B33" s="3"/>
      <c r="C33" s="3"/>
      <c r="D33" s="3" t="s">
        <v>26</v>
      </c>
      <c r="E33" s="3"/>
      <c r="F33" s="3"/>
      <c r="G33" s="3"/>
      <c r="H33" s="8"/>
    </row>
    <row r="34" spans="1:8" x14ac:dyDescent="0.25">
      <c r="A34" s="5"/>
      <c r="B34" s="5"/>
      <c r="C34" s="5"/>
      <c r="D34" s="5"/>
      <c r="E34" s="5"/>
      <c r="F34" s="5"/>
      <c r="G34" s="5"/>
    </row>
    <row r="35" spans="1:8" x14ac:dyDescent="0.25">
      <c r="A35" s="5"/>
      <c r="B35" s="5"/>
      <c r="C35" s="5"/>
      <c r="D35" s="5"/>
      <c r="E35" s="5"/>
      <c r="F35" s="5"/>
      <c r="G35" s="5"/>
    </row>
    <row r="36" spans="1:8" x14ac:dyDescent="0.25">
      <c r="A36" s="5"/>
      <c r="B36" s="5"/>
      <c r="C36" s="5"/>
      <c r="D36" s="5"/>
      <c r="E36" s="5"/>
      <c r="F36" s="5"/>
      <c r="G36" s="5"/>
    </row>
    <row r="37" spans="1:8" x14ac:dyDescent="0.25">
      <c r="A37" s="5"/>
      <c r="B37" s="5"/>
      <c r="C37" s="5"/>
      <c r="D37" s="5"/>
      <c r="E37" s="5"/>
      <c r="F37" s="5"/>
      <c r="G37" s="5"/>
    </row>
    <row r="38" spans="1:8" x14ac:dyDescent="0.25">
      <c r="A38" s="5"/>
      <c r="B38" s="5"/>
      <c r="C38" s="5"/>
      <c r="D38" s="5"/>
      <c r="E38" s="5"/>
      <c r="F38" s="5"/>
      <c r="G38" s="5"/>
    </row>
    <row r="39" spans="1:8" x14ac:dyDescent="0.25">
      <c r="A39" s="5"/>
      <c r="B39" s="5"/>
      <c r="C39" s="5"/>
      <c r="D39" s="5"/>
      <c r="E39" s="5"/>
    </row>
    <row r="40" spans="1:8" x14ac:dyDescent="0.25">
      <c r="A40" s="5"/>
      <c r="B40" s="5"/>
      <c r="C40" s="5"/>
      <c r="D40" s="5"/>
      <c r="E40" s="5"/>
    </row>
    <row r="41" spans="1:8" x14ac:dyDescent="0.25">
      <c r="A41" s="5"/>
      <c r="B41" s="5"/>
      <c r="C41" s="5"/>
      <c r="D41" s="5"/>
      <c r="E41" s="5"/>
    </row>
  </sheetData>
  <mergeCells count="6">
    <mergeCell ref="B25:C25"/>
    <mergeCell ref="A1:G1"/>
    <mergeCell ref="A2:G2"/>
    <mergeCell ref="A3:G3"/>
    <mergeCell ref="B23:C23"/>
    <mergeCell ref="B24:C2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topLeftCell="A22" workbookViewId="0">
      <selection activeCell="G33" sqref="G33"/>
    </sheetView>
  </sheetViews>
  <sheetFormatPr defaultRowHeight="15" x14ac:dyDescent="0.25"/>
  <cols>
    <col min="1" max="1" width="8.5703125" style="42" customWidth="1"/>
    <col min="2" max="2" width="8.85546875" style="45" customWidth="1"/>
    <col min="3" max="3" width="16.7109375" style="45" customWidth="1"/>
    <col min="4" max="4" width="18.7109375" customWidth="1"/>
    <col min="5" max="5" width="19" customWidth="1"/>
    <col min="6" max="6" width="12.140625" customWidth="1"/>
    <col min="7" max="7" width="21.28515625" customWidth="1"/>
    <col min="8" max="8" width="15.7109375" bestFit="1" customWidth="1"/>
    <col min="9" max="9" width="16.85546875" style="22" bestFit="1" customWidth="1"/>
    <col min="10" max="10" width="9.140625" style="22"/>
    <col min="11" max="11" width="20.7109375" style="22" customWidth="1"/>
    <col min="12" max="16" width="9.140625" style="22"/>
  </cols>
  <sheetData>
    <row r="1" spans="1:16" ht="19.5" x14ac:dyDescent="0.35">
      <c r="A1" s="115" t="s">
        <v>0</v>
      </c>
      <c r="B1" s="115"/>
      <c r="C1" s="115"/>
      <c r="D1" s="115"/>
      <c r="E1" s="115"/>
      <c r="F1" s="115"/>
      <c r="G1" s="115"/>
    </row>
    <row r="2" spans="1:16" ht="19.5" x14ac:dyDescent="0.25">
      <c r="A2" s="116" t="s">
        <v>41</v>
      </c>
      <c r="B2" s="116"/>
      <c r="C2" s="116"/>
      <c r="D2" s="116"/>
      <c r="E2" s="116"/>
      <c r="F2" s="116"/>
      <c r="G2" s="116"/>
    </row>
    <row r="3" spans="1:16" ht="18.75" x14ac:dyDescent="0.3">
      <c r="A3" s="110" t="s">
        <v>116</v>
      </c>
      <c r="B3" s="110"/>
      <c r="C3" s="110"/>
      <c r="D3" s="110"/>
      <c r="E3" s="110"/>
      <c r="F3" s="110"/>
      <c r="G3" s="110"/>
    </row>
    <row r="4" spans="1:16" s="36" customFormat="1" ht="19.5" thickBot="1" x14ac:dyDescent="0.35">
      <c r="A4" s="34"/>
      <c r="B4" s="43"/>
      <c r="C4" s="43"/>
      <c r="D4" s="48"/>
      <c r="E4" s="48"/>
      <c r="F4" s="48"/>
      <c r="G4" s="64" t="s">
        <v>65</v>
      </c>
      <c r="I4" s="37"/>
      <c r="J4" s="37"/>
      <c r="K4" s="37"/>
      <c r="L4" s="37"/>
      <c r="M4" s="37"/>
      <c r="N4" s="37"/>
      <c r="O4" s="37"/>
      <c r="P4" s="37"/>
    </row>
    <row r="5" spans="1:16" s="46" customFormat="1" ht="33" customHeight="1" thickTop="1" thickBot="1" x14ac:dyDescent="0.3">
      <c r="A5" s="119" t="s">
        <v>3</v>
      </c>
      <c r="B5" s="117" t="s">
        <v>115</v>
      </c>
      <c r="C5" s="118"/>
      <c r="D5" s="122" t="s">
        <v>63</v>
      </c>
      <c r="E5" s="122" t="s">
        <v>64</v>
      </c>
      <c r="F5" s="121" t="s">
        <v>89</v>
      </c>
      <c r="G5" s="121"/>
      <c r="I5" s="47"/>
      <c r="J5" s="47"/>
      <c r="K5" s="47"/>
      <c r="L5" s="47"/>
      <c r="M5" s="47"/>
      <c r="N5" s="47"/>
      <c r="O5" s="47"/>
      <c r="P5" s="47"/>
    </row>
    <row r="6" spans="1:16" s="46" customFormat="1" ht="17.25" thickTop="1" thickBot="1" x14ac:dyDescent="0.3">
      <c r="A6" s="120"/>
      <c r="B6" s="58" t="s">
        <v>6</v>
      </c>
      <c r="C6" s="58" t="s">
        <v>7</v>
      </c>
      <c r="D6" s="123"/>
      <c r="E6" s="123"/>
      <c r="F6" s="49" t="s">
        <v>6</v>
      </c>
      <c r="G6" s="49" t="s">
        <v>7</v>
      </c>
      <c r="I6" s="47"/>
      <c r="J6" s="47"/>
      <c r="K6" s="47"/>
      <c r="L6" s="47"/>
      <c r="M6" s="47"/>
      <c r="N6" s="47"/>
      <c r="O6" s="47"/>
      <c r="P6" s="47"/>
    </row>
    <row r="7" spans="1:16" s="36" customFormat="1" ht="16.5" thickTop="1" x14ac:dyDescent="0.25">
      <c r="A7" s="50">
        <v>300</v>
      </c>
      <c r="B7" s="52">
        <f>SUM('300'!$D$8)</f>
        <v>0</v>
      </c>
      <c r="C7" s="52">
        <f>SUM('300'!$E$8)</f>
        <v>242931.74</v>
      </c>
      <c r="D7" s="53">
        <f>SUM('300'!$D$9:$D$22)</f>
        <v>101850</v>
      </c>
      <c r="E7" s="53">
        <f>SUM('300'!$E$9:$E$22)</f>
        <v>211490</v>
      </c>
      <c r="F7" s="54">
        <f>SUM('300'!$D$25)</f>
        <v>0</v>
      </c>
      <c r="G7" s="59">
        <f>SUM('300'!$E$25)</f>
        <v>352571.74</v>
      </c>
      <c r="H7" s="99"/>
      <c r="I7" s="38"/>
      <c r="J7" s="37"/>
      <c r="K7" s="37"/>
      <c r="L7" s="37"/>
      <c r="M7" s="37"/>
      <c r="N7" s="37"/>
      <c r="O7" s="37"/>
      <c r="P7" s="37"/>
    </row>
    <row r="8" spans="1:16" s="36" customFormat="1" ht="15.75" x14ac:dyDescent="0.25">
      <c r="A8" s="51">
        <v>301</v>
      </c>
      <c r="B8" s="55">
        <f>SUM('301'!$D$8)</f>
        <v>0</v>
      </c>
      <c r="C8" s="55">
        <f>SUM('301'!$E$8)</f>
        <v>282495.67000000051</v>
      </c>
      <c r="D8" s="56">
        <f>SUM('301'!$D$9:$D$22)</f>
        <v>100864</v>
      </c>
      <c r="E8" s="56">
        <f>SUM('301'!$E$9:$E$22)</f>
        <v>47638</v>
      </c>
      <c r="F8" s="57">
        <f>SUM('301'!$D$25)</f>
        <v>0</v>
      </c>
      <c r="G8" s="60">
        <f>SUM('301'!$E$25)</f>
        <v>229269.67000000051</v>
      </c>
      <c r="H8" s="99"/>
      <c r="I8" s="38"/>
      <c r="J8" s="37"/>
      <c r="K8" s="33"/>
      <c r="L8" s="37"/>
      <c r="M8" s="37"/>
      <c r="N8" s="37"/>
      <c r="O8" s="37"/>
      <c r="P8" s="37"/>
    </row>
    <row r="9" spans="1:16" s="36" customFormat="1" ht="15.75" x14ac:dyDescent="0.25">
      <c r="A9" s="51">
        <v>302</v>
      </c>
      <c r="B9" s="55">
        <f>SUM('302'!$D$8)</f>
        <v>0</v>
      </c>
      <c r="C9" s="55">
        <f>SUM('302'!$E$8)</f>
        <v>0</v>
      </c>
      <c r="D9" s="56">
        <f>SUM('302'!$D$9:$D$22)</f>
        <v>0</v>
      </c>
      <c r="E9" s="56">
        <f>SUM('302'!$E$9:$E$22)</f>
        <v>2400</v>
      </c>
      <c r="F9" s="57">
        <f>SUM('302'!$D$25)</f>
        <v>0</v>
      </c>
      <c r="G9" s="60">
        <f>SUM('302'!$E$25)</f>
        <v>2400</v>
      </c>
      <c r="H9" s="99"/>
      <c r="I9" s="38"/>
      <c r="J9" s="37"/>
      <c r="K9" s="33"/>
      <c r="L9" s="37"/>
      <c r="M9" s="37"/>
      <c r="N9" s="37"/>
      <c r="O9" s="37"/>
      <c r="P9" s="37"/>
    </row>
    <row r="10" spans="1:16" s="36" customFormat="1" ht="15.75" x14ac:dyDescent="0.25">
      <c r="A10" s="51">
        <v>303</v>
      </c>
      <c r="B10" s="55">
        <f>SUM('303'!$D$8)</f>
        <v>0</v>
      </c>
      <c r="C10" s="55">
        <f>SUM('303'!$E$8)</f>
        <v>0</v>
      </c>
      <c r="D10" s="56">
        <f>SUM('303'!$D$9:$D$22)</f>
        <v>775</v>
      </c>
      <c r="E10" s="56">
        <f>SUM('303'!$E$9:$E$22)</f>
        <v>775</v>
      </c>
      <c r="F10" s="57">
        <f>SUM('303'!$D$25)</f>
        <v>0</v>
      </c>
      <c r="G10" s="60">
        <f>SUM('303'!$E$25)</f>
        <v>0</v>
      </c>
      <c r="H10" s="99"/>
      <c r="I10" s="38"/>
      <c r="J10" s="37"/>
      <c r="K10" s="33"/>
      <c r="L10" s="37"/>
      <c r="M10" s="37"/>
      <c r="N10" s="37"/>
      <c r="O10" s="37"/>
      <c r="P10" s="37"/>
    </row>
    <row r="11" spans="1:16" s="36" customFormat="1" ht="15.75" x14ac:dyDescent="0.25">
      <c r="A11" s="51">
        <v>304</v>
      </c>
      <c r="B11" s="55">
        <f>SUM('304'!$D$8)</f>
        <v>0</v>
      </c>
      <c r="C11" s="55">
        <f>SUM('304'!$E$8)</f>
        <v>64565314.339999929</v>
      </c>
      <c r="D11" s="56">
        <f>SUM('304'!$D$9:$D$22)</f>
        <v>12160329.57</v>
      </c>
      <c r="E11" s="56">
        <f>SUM('304'!$E$9:$E$22)</f>
        <v>3653727.8899999997</v>
      </c>
      <c r="F11" s="57">
        <f>SUM('304'!$D$25)</f>
        <v>0</v>
      </c>
      <c r="G11" s="60">
        <f>SUM('304'!$E$25)</f>
        <v>56058712.659999929</v>
      </c>
      <c r="H11" s="99"/>
      <c r="I11" s="38"/>
      <c r="J11" s="37"/>
      <c r="K11" s="33"/>
      <c r="L11" s="37"/>
      <c r="M11" s="37"/>
      <c r="N11" s="37"/>
      <c r="O11" s="37"/>
      <c r="P11" s="37"/>
    </row>
    <row r="12" spans="1:16" s="36" customFormat="1" ht="15.75" x14ac:dyDescent="0.25">
      <c r="A12" s="51">
        <v>305</v>
      </c>
      <c r="B12" s="55">
        <f>SUM('305'!$D$8)</f>
        <v>0</v>
      </c>
      <c r="C12" s="55">
        <f>SUM('305'!$E$8)</f>
        <v>48551625.809999704</v>
      </c>
      <c r="D12" s="56">
        <f>SUM('305'!$D$9:$D$22)</f>
        <v>221375013.28999999</v>
      </c>
      <c r="E12" s="56">
        <f>SUM('305'!$E$9:$E$22)</f>
        <v>258243076.03999999</v>
      </c>
      <c r="F12" s="57">
        <f>SUM('305'!$D$25)</f>
        <v>0</v>
      </c>
      <c r="G12" s="60">
        <f>SUM('305'!$E$25)</f>
        <v>85419688.559999675</v>
      </c>
      <c r="H12" s="99"/>
      <c r="I12" s="38"/>
      <c r="J12" s="37"/>
      <c r="K12" s="33"/>
      <c r="L12" s="37"/>
      <c r="M12" s="37"/>
      <c r="N12" s="37"/>
      <c r="O12" s="37"/>
      <c r="P12" s="37"/>
    </row>
    <row r="13" spans="1:16" s="36" customFormat="1" ht="15.75" x14ac:dyDescent="0.25">
      <c r="A13" s="51">
        <v>306</v>
      </c>
      <c r="B13" s="55">
        <f>SUM('306'!$D$8)</f>
        <v>0</v>
      </c>
      <c r="C13" s="55">
        <f>SUM('306'!$E$8)</f>
        <v>4513157.1299999654</v>
      </c>
      <c r="D13" s="56">
        <f>SUM('306'!$D$9:$D$22)</f>
        <v>42827133.18</v>
      </c>
      <c r="E13" s="56">
        <f>SUM('306'!$E$9:$E$22)</f>
        <v>42734276.760000005</v>
      </c>
      <c r="F13" s="57">
        <f>SUM('306'!$D$25)</f>
        <v>0</v>
      </c>
      <c r="G13" s="61">
        <f>SUM('306'!$E$25)</f>
        <v>4420300.7099999636</v>
      </c>
      <c r="H13" s="99"/>
      <c r="I13" s="38"/>
      <c r="J13" s="37"/>
      <c r="K13" s="33"/>
      <c r="L13" s="37"/>
      <c r="M13" s="37"/>
      <c r="N13" s="37"/>
      <c r="O13" s="37"/>
      <c r="P13" s="37"/>
    </row>
    <row r="14" spans="1:16" s="36" customFormat="1" ht="15.75" x14ac:dyDescent="0.25">
      <c r="A14" s="51">
        <v>307</v>
      </c>
      <c r="B14" s="55">
        <f>SUM('307'!$D$8)</f>
        <v>0</v>
      </c>
      <c r="C14" s="55">
        <f>SUM('307'!$E$8)</f>
        <v>4609861.9199999981</v>
      </c>
      <c r="D14" s="56">
        <f>SUM('307'!$D$9:$D$22)</f>
        <v>3676746.08</v>
      </c>
      <c r="E14" s="56">
        <f>SUM('307'!$E$9:$E$22)</f>
        <v>5564318.3200000003</v>
      </c>
      <c r="F14" s="57">
        <f>SUM('307'!$D$25)</f>
        <v>0</v>
      </c>
      <c r="G14" s="60">
        <f>SUM('307'!$E$25)</f>
        <v>6497434.1599999983</v>
      </c>
      <c r="H14" s="99"/>
      <c r="I14" s="38"/>
      <c r="J14" s="37"/>
      <c r="K14" s="33"/>
      <c r="L14" s="37"/>
      <c r="M14" s="37"/>
      <c r="N14" s="37"/>
      <c r="O14" s="37"/>
      <c r="P14" s="37"/>
    </row>
    <row r="15" spans="1:16" s="36" customFormat="1" ht="15.75" x14ac:dyDescent="0.25">
      <c r="A15" s="51">
        <v>308</v>
      </c>
      <c r="B15" s="55">
        <f>SUM('308'!$D$8)</f>
        <v>0</v>
      </c>
      <c r="C15" s="55">
        <f>SUM('308'!$E$8)</f>
        <v>24711400.319999784</v>
      </c>
      <c r="D15" s="56">
        <f>SUM('308'!$D$9:$D$22)</f>
        <v>5497613.8700000001</v>
      </c>
      <c r="E15" s="56">
        <f>SUM('308'!$E$9:$E$22)</f>
        <v>569978.14</v>
      </c>
      <c r="F15" s="57">
        <f>SUM('308'!$D$25)</f>
        <v>0</v>
      </c>
      <c r="G15" s="60">
        <f>SUM('308'!$E$25)</f>
        <v>19783764.58999978</v>
      </c>
      <c r="H15" s="99"/>
      <c r="I15" s="38"/>
      <c r="J15" s="37"/>
      <c r="K15" s="33"/>
      <c r="L15" s="37"/>
      <c r="M15" s="37"/>
      <c r="N15" s="37"/>
      <c r="O15" s="37"/>
      <c r="P15" s="37"/>
    </row>
    <row r="16" spans="1:16" s="36" customFormat="1" ht="15.75" x14ac:dyDescent="0.25">
      <c r="A16" s="51">
        <v>309</v>
      </c>
      <c r="B16" s="55">
        <f>SUM('309'!$D$8)</f>
        <v>0</v>
      </c>
      <c r="C16" s="55">
        <f>SUM('309'!$E$8)</f>
        <v>16132.540000000095</v>
      </c>
      <c r="D16" s="56">
        <f>SUM('309'!$D$9:$D$22)</f>
        <v>16200</v>
      </c>
      <c r="E16" s="56">
        <f>SUM('309'!$E$9:$E$22)</f>
        <v>16200</v>
      </c>
      <c r="F16" s="57">
        <f>SUM('309'!$D$25)</f>
        <v>0</v>
      </c>
      <c r="G16" s="60">
        <f>SUM('309'!$E$25)</f>
        <v>16132.540000000095</v>
      </c>
      <c r="H16" s="99"/>
      <c r="I16" s="38"/>
      <c r="J16" s="37"/>
      <c r="K16" s="33"/>
      <c r="L16" s="37"/>
      <c r="M16" s="37"/>
      <c r="N16" s="37"/>
      <c r="O16" s="37"/>
      <c r="P16" s="37"/>
    </row>
    <row r="17" spans="1:16" s="36" customFormat="1" ht="15.75" x14ac:dyDescent="0.25">
      <c r="A17" s="51">
        <v>310</v>
      </c>
      <c r="B17" s="55">
        <f>SUM('310'!$D$8)</f>
        <v>0</v>
      </c>
      <c r="C17" s="55">
        <f>SUM('310'!$E$8)</f>
        <v>16080679.770000175</v>
      </c>
      <c r="D17" s="56">
        <f>SUM('310'!$D$9:$D$22)</f>
        <v>30918377.620000001</v>
      </c>
      <c r="E17" s="56">
        <f>SUM('310'!$E$9:$E$22)</f>
        <v>31959964.219999999</v>
      </c>
      <c r="F17" s="57">
        <f>SUM('310'!$D$25)</f>
        <v>0</v>
      </c>
      <c r="G17" s="60">
        <f>SUM('310'!$E$25)</f>
        <v>17122266.37000018</v>
      </c>
      <c r="H17" s="99"/>
      <c r="I17" s="38"/>
      <c r="J17" s="37"/>
      <c r="K17" s="33"/>
      <c r="L17" s="37"/>
      <c r="M17" s="37"/>
      <c r="N17" s="37"/>
      <c r="O17" s="37"/>
      <c r="P17" s="37"/>
    </row>
    <row r="18" spans="1:16" s="36" customFormat="1" ht="15.75" x14ac:dyDescent="0.25">
      <c r="A18" s="51">
        <v>311</v>
      </c>
      <c r="B18" s="55">
        <f>SUM('311'!$D$8)</f>
        <v>0</v>
      </c>
      <c r="C18" s="55">
        <f>SUM('311'!$E$8)</f>
        <v>1362485.6600000039</v>
      </c>
      <c r="D18" s="56">
        <f>SUM('311'!$D$9:$D$22)</f>
        <v>98710</v>
      </c>
      <c r="E18" s="56">
        <f>SUM('311'!$E$9:$E$22)</f>
        <v>736862</v>
      </c>
      <c r="F18" s="57">
        <f>SUM('311'!$D$25)</f>
        <v>0</v>
      </c>
      <c r="G18" s="60">
        <f>SUM('311'!$E$25)</f>
        <v>2000637.6600000039</v>
      </c>
      <c r="H18" s="99"/>
      <c r="I18" s="38"/>
      <c r="J18" s="37"/>
      <c r="K18" s="33"/>
      <c r="L18" s="37"/>
      <c r="M18" s="37"/>
      <c r="N18" s="37"/>
      <c r="O18" s="37"/>
      <c r="P18" s="37"/>
    </row>
    <row r="19" spans="1:16" s="36" customFormat="1" ht="15.75" x14ac:dyDescent="0.25">
      <c r="A19" s="51">
        <v>312</v>
      </c>
      <c r="B19" s="55">
        <f>SUM('312'!$D$8)</f>
        <v>0</v>
      </c>
      <c r="C19" s="55">
        <f>SUM('312'!$E$8)</f>
        <v>313122.23999999836</v>
      </c>
      <c r="D19" s="56">
        <f>SUM('312'!$D$9:$D$22)</f>
        <v>4537583.78</v>
      </c>
      <c r="E19" s="56">
        <f>SUM('312'!$E$9:$E$22)</f>
        <v>4726875.3500000006</v>
      </c>
      <c r="F19" s="57">
        <f>SUM('312'!$D$25)</f>
        <v>0</v>
      </c>
      <c r="G19" s="60">
        <f>SUM('312'!$E$25)</f>
        <v>502413.80999999866</v>
      </c>
      <c r="H19" s="99"/>
      <c r="I19" s="38"/>
      <c r="J19" s="37"/>
      <c r="K19" s="33"/>
      <c r="L19" s="37"/>
      <c r="M19" s="37"/>
      <c r="N19" s="37"/>
      <c r="O19" s="37"/>
      <c r="P19" s="37"/>
    </row>
    <row r="20" spans="1:16" s="36" customFormat="1" ht="15.75" x14ac:dyDescent="0.25">
      <c r="A20" s="51">
        <v>313</v>
      </c>
      <c r="B20" s="55">
        <f>SUM('313'!$D$8)</f>
        <v>0</v>
      </c>
      <c r="C20" s="55">
        <f>SUM('313'!$E$8)</f>
        <v>2361470.8100000098</v>
      </c>
      <c r="D20" s="56">
        <f>SUM('313'!$D$9:$D$22)</f>
        <v>6559456.5200000005</v>
      </c>
      <c r="E20" s="56">
        <f>SUM('313'!$E$9:$E$22)</f>
        <v>7073467.0500000007</v>
      </c>
      <c r="F20" s="57">
        <f>SUM('313'!$D$25)</f>
        <v>0</v>
      </c>
      <c r="G20" s="60">
        <f>SUM('313'!$E$25)</f>
        <v>2875481.3400000101</v>
      </c>
      <c r="H20" s="99"/>
      <c r="I20" s="38"/>
      <c r="J20" s="37"/>
      <c r="K20" s="33"/>
      <c r="L20" s="37"/>
      <c r="M20" s="37"/>
      <c r="N20" s="37"/>
      <c r="O20" s="37"/>
      <c r="P20" s="37"/>
    </row>
    <row r="21" spans="1:16" s="36" customFormat="1" ht="15.75" x14ac:dyDescent="0.25">
      <c r="A21" s="51">
        <v>314</v>
      </c>
      <c r="B21" s="55">
        <f>SUM('314'!$D$8)</f>
        <v>0</v>
      </c>
      <c r="C21" s="55">
        <f>SUM('314'!$E$8)</f>
        <v>4519697.28</v>
      </c>
      <c r="D21" s="56">
        <f>SUM('314'!$D$9:$D$22)</f>
        <v>142000</v>
      </c>
      <c r="E21" s="56">
        <f>SUM('314'!$E$9:$E$22)</f>
        <v>1143675</v>
      </c>
      <c r="F21" s="57">
        <f>SUM('314'!$D$25)</f>
        <v>0</v>
      </c>
      <c r="G21" s="60">
        <f>SUM('314'!$E$25)</f>
        <v>5521372.2800000003</v>
      </c>
      <c r="H21" s="99"/>
      <c r="I21" s="38"/>
      <c r="J21" s="37"/>
      <c r="K21" s="33"/>
      <c r="L21" s="37"/>
      <c r="M21" s="37"/>
      <c r="N21" s="37"/>
      <c r="O21" s="37"/>
      <c r="P21" s="37"/>
    </row>
    <row r="22" spans="1:16" s="36" customFormat="1" ht="15.75" x14ac:dyDescent="0.25">
      <c r="A22" s="51">
        <v>315</v>
      </c>
      <c r="B22" s="55">
        <f>SUM('315'!$D$8)</f>
        <v>0</v>
      </c>
      <c r="C22" s="55">
        <f>SUM('315'!$E$8)</f>
        <v>1549721.4400000051</v>
      </c>
      <c r="D22" s="56">
        <f>SUM('315'!$D$9:$D$22)</f>
        <v>6411427.5800000001</v>
      </c>
      <c r="E22" s="56">
        <f>SUM('315'!$E$9:$E$22)</f>
        <v>7589915.4800000004</v>
      </c>
      <c r="F22" s="57">
        <f>SUM('315'!$D$25)</f>
        <v>0</v>
      </c>
      <c r="G22" s="60">
        <f>SUM('315'!$E$25)</f>
        <v>2728209.3400000054</v>
      </c>
      <c r="H22" s="99"/>
      <c r="I22" s="38"/>
      <c r="J22" s="37"/>
      <c r="K22" s="33"/>
      <c r="L22" s="37"/>
      <c r="M22" s="37"/>
      <c r="N22" s="37"/>
      <c r="O22" s="37"/>
      <c r="P22" s="37"/>
    </row>
    <row r="23" spans="1:16" s="36" customFormat="1" ht="15.75" x14ac:dyDescent="0.25">
      <c r="A23" s="51">
        <v>316</v>
      </c>
      <c r="B23" s="55">
        <f>SUM('316'!$D$8)</f>
        <v>0</v>
      </c>
      <c r="C23" s="55">
        <f>SUM('316'!$E$8)</f>
        <v>10992887.199999973</v>
      </c>
      <c r="D23" s="56">
        <f>SUM('316'!$D$9:$D$22)</f>
        <v>7571060.2200000007</v>
      </c>
      <c r="E23" s="56">
        <f>SUM('316'!$E$9:$E$22)</f>
        <v>6129671.5299999993</v>
      </c>
      <c r="F23" s="57">
        <f>SUM('316'!$D$25)</f>
        <v>0</v>
      </c>
      <c r="G23" s="60">
        <f>SUM('316'!$E$25)</f>
        <v>9551498.5099999737</v>
      </c>
      <c r="H23" s="99"/>
      <c r="I23" s="38"/>
      <c r="J23" s="37"/>
      <c r="K23" s="33"/>
      <c r="L23" s="37"/>
      <c r="M23" s="37"/>
      <c r="N23" s="37"/>
      <c r="O23" s="37"/>
      <c r="P23" s="37"/>
    </row>
    <row r="24" spans="1:16" s="36" customFormat="1" ht="15.75" x14ac:dyDescent="0.25">
      <c r="A24" s="51">
        <v>317</v>
      </c>
      <c r="B24" s="55">
        <f>SUM('317'!$D$8)</f>
        <v>0</v>
      </c>
      <c r="C24" s="55">
        <f>SUM('317'!$E$8)</f>
        <v>837099.99999999721</v>
      </c>
      <c r="D24" s="56">
        <f>SUM('317'!$D$9:$D$22)</f>
        <v>27552.560000000001</v>
      </c>
      <c r="E24" s="56">
        <f>SUM('317'!$E$9:$E$22)</f>
        <v>204477.56</v>
      </c>
      <c r="F24" s="57">
        <f>SUM('317'!$D$25)</f>
        <v>0</v>
      </c>
      <c r="G24" s="60">
        <f>SUM('317'!$E$25)</f>
        <v>1014024.9999999972</v>
      </c>
      <c r="H24" s="99"/>
      <c r="I24" s="38"/>
      <c r="J24" s="37"/>
      <c r="K24" s="33"/>
      <c r="L24" s="37"/>
      <c r="M24" s="37"/>
      <c r="N24" s="37"/>
      <c r="O24" s="37"/>
      <c r="P24" s="37"/>
    </row>
    <row r="25" spans="1:16" s="36" customFormat="1" ht="15.75" x14ac:dyDescent="0.25">
      <c r="A25" s="51">
        <v>318</v>
      </c>
      <c r="B25" s="55">
        <f>SUM('318'!$D$8)</f>
        <v>0</v>
      </c>
      <c r="C25" s="55">
        <f>SUM('318'!$E$8)</f>
        <v>4447979.5500000063</v>
      </c>
      <c r="D25" s="56">
        <f>SUM('318'!$D$9:$D$22)</f>
        <v>7113372.8899999997</v>
      </c>
      <c r="E25" s="56">
        <f>SUM('318'!$E$9:$E$22)</f>
        <v>7079547.8899999997</v>
      </c>
      <c r="F25" s="57">
        <f>SUM('318'!$D$25)</f>
        <v>0</v>
      </c>
      <c r="G25" s="60">
        <f>SUM('318'!$E$25)</f>
        <v>4414154.5500000054</v>
      </c>
      <c r="H25" s="99"/>
      <c r="I25" s="38"/>
      <c r="J25" s="37"/>
      <c r="K25" s="33"/>
      <c r="L25" s="37"/>
      <c r="M25" s="37"/>
      <c r="N25" s="37"/>
      <c r="O25" s="37"/>
      <c r="P25" s="37"/>
    </row>
    <row r="26" spans="1:16" s="36" customFormat="1" ht="15.75" x14ac:dyDescent="0.25">
      <c r="A26" s="51">
        <v>319</v>
      </c>
      <c r="B26" s="55">
        <f>SUM('319'!$D$8)</f>
        <v>0</v>
      </c>
      <c r="C26" s="55">
        <f>SUM('319'!$E$8)</f>
        <v>6600604.7799999975</v>
      </c>
      <c r="D26" s="56">
        <f>SUM('319'!$D$9:$D$22)</f>
        <v>958816.41999999993</v>
      </c>
      <c r="E26" s="56">
        <f>SUM('319'!$E$9:$E$22)</f>
        <v>333899.5</v>
      </c>
      <c r="F26" s="57">
        <f>SUM('319'!$D$25)</f>
        <v>0</v>
      </c>
      <c r="G26" s="60">
        <f>SUM('319'!$E$25)</f>
        <v>5975687.8599999975</v>
      </c>
      <c r="H26" s="99"/>
      <c r="I26" s="38"/>
      <c r="J26" s="37"/>
      <c r="K26" s="33"/>
      <c r="L26" s="37"/>
      <c r="M26" s="37"/>
      <c r="N26" s="37"/>
      <c r="O26" s="37"/>
      <c r="P26" s="37"/>
    </row>
    <row r="27" spans="1:16" s="36" customFormat="1" ht="15.75" x14ac:dyDescent="0.25">
      <c r="A27" s="51">
        <v>320</v>
      </c>
      <c r="B27" s="55">
        <f>SUM('320'!$D$8)</f>
        <v>0</v>
      </c>
      <c r="C27" s="55">
        <f>SUM('320'!$E$8)</f>
        <v>83418588.309999928</v>
      </c>
      <c r="D27" s="56">
        <f>SUM('320'!$D$9:$D$22)</f>
        <v>55211378.450000003</v>
      </c>
      <c r="E27" s="56">
        <f>SUM('320'!$E$9:$E$22)</f>
        <v>69362383.200000003</v>
      </c>
      <c r="F27" s="57">
        <f>SUM('320'!$D$25)</f>
        <v>0</v>
      </c>
      <c r="G27" s="60">
        <f>SUM('320'!$E$25)</f>
        <v>97569593.059999898</v>
      </c>
      <c r="H27" s="99"/>
      <c r="I27" s="38"/>
      <c r="J27" s="37"/>
      <c r="K27" s="33"/>
      <c r="L27" s="37"/>
      <c r="M27" s="37"/>
      <c r="N27" s="37"/>
      <c r="O27" s="37"/>
      <c r="P27" s="37"/>
    </row>
    <row r="28" spans="1:16" s="36" customFormat="1" ht="15.75" x14ac:dyDescent="0.25">
      <c r="A28" s="51">
        <v>321</v>
      </c>
      <c r="B28" s="55">
        <f>SUM('321'!$D$8)</f>
        <v>0</v>
      </c>
      <c r="C28" s="55">
        <f>SUM('321'!$E$8)</f>
        <v>103796.02999999981</v>
      </c>
      <c r="D28" s="56">
        <f>SUM('321'!$D$9:$D$22)</f>
        <v>6750</v>
      </c>
      <c r="E28" s="56">
        <f>SUM('321'!$E$9:$E$22)</f>
        <v>6750</v>
      </c>
      <c r="F28" s="57">
        <f>SUM('321'!$D$25)</f>
        <v>0</v>
      </c>
      <c r="G28" s="60">
        <f>SUM('321'!$E$25)</f>
        <v>103796.02999999981</v>
      </c>
      <c r="H28" s="99"/>
      <c r="I28" s="38"/>
      <c r="J28" s="37"/>
      <c r="K28" s="33"/>
      <c r="L28" s="37"/>
      <c r="M28" s="37"/>
      <c r="N28" s="37"/>
      <c r="O28" s="37"/>
      <c r="P28" s="37"/>
    </row>
    <row r="29" spans="1:16" s="36" customFormat="1" ht="15.75" x14ac:dyDescent="0.25">
      <c r="A29" s="51">
        <v>322</v>
      </c>
      <c r="B29" s="55">
        <f>SUM('322'!$D$8)</f>
        <v>0</v>
      </c>
      <c r="C29" s="55">
        <f>SUM('322'!$E$8)</f>
        <v>7657029.1700000316</v>
      </c>
      <c r="D29" s="56">
        <f>SUM('322'!$D$9:$D$22)</f>
        <v>6246649.7999999998</v>
      </c>
      <c r="E29" s="56">
        <f>SUM('322'!$E$9:$E$22)</f>
        <v>9900607.0199999996</v>
      </c>
      <c r="F29" s="57">
        <f>SUM('322'!$D$25)</f>
        <v>0</v>
      </c>
      <c r="G29" s="60">
        <f>SUM('322'!$E$25)</f>
        <v>11310986.39000003</v>
      </c>
      <c r="H29" s="99"/>
      <c r="I29" s="38"/>
      <c r="J29" s="37"/>
      <c r="K29" s="33"/>
      <c r="L29" s="37"/>
      <c r="M29" s="37"/>
      <c r="N29" s="37"/>
      <c r="O29" s="37"/>
      <c r="P29" s="37"/>
    </row>
    <row r="30" spans="1:16" s="36" customFormat="1" ht="15.75" x14ac:dyDescent="0.25">
      <c r="A30" s="51">
        <v>323</v>
      </c>
      <c r="B30" s="55">
        <f>SUM('323'!$D$8)</f>
        <v>0</v>
      </c>
      <c r="C30" s="55">
        <f>SUM('323'!$E$8)</f>
        <v>0</v>
      </c>
      <c r="D30" s="56">
        <f>SUM('323'!$D$9:$D$22)</f>
        <v>0</v>
      </c>
      <c r="E30" s="56">
        <f>SUM('323'!$E$9:$E$22)</f>
        <v>6375</v>
      </c>
      <c r="F30" s="57">
        <f>SUM('323'!$D$25)</f>
        <v>0</v>
      </c>
      <c r="G30" s="60">
        <f>SUM('323'!$E$25)</f>
        <v>6375</v>
      </c>
      <c r="H30" s="99"/>
      <c r="I30" s="38"/>
      <c r="J30" s="37"/>
      <c r="K30" s="33"/>
      <c r="L30" s="37"/>
      <c r="M30" s="37"/>
      <c r="N30" s="37"/>
      <c r="O30" s="37"/>
      <c r="P30" s="37"/>
    </row>
    <row r="31" spans="1:16" s="36" customFormat="1" ht="15.75" x14ac:dyDescent="0.25">
      <c r="A31" s="81">
        <v>324</v>
      </c>
      <c r="B31" s="82">
        <f>SUM('324'!$D$8)</f>
        <v>0</v>
      </c>
      <c r="C31" s="82">
        <f>SUM('324'!$E$8)</f>
        <v>26845411.48999998</v>
      </c>
      <c r="D31" s="83">
        <f>SUM('324'!$D$9:$D$22)</f>
        <v>33822545.439999998</v>
      </c>
      <c r="E31" s="83">
        <f>SUM('324'!$E$9:$E$22)</f>
        <v>38129170.439999998</v>
      </c>
      <c r="F31" s="84">
        <f>SUM('324'!$D$25)</f>
        <v>0</v>
      </c>
      <c r="G31" s="85">
        <f>SUM('324'!$E$25)</f>
        <v>31152036.48999998</v>
      </c>
      <c r="H31" s="99"/>
      <c r="I31" s="38"/>
      <c r="J31" s="37"/>
      <c r="K31" s="33"/>
      <c r="L31" s="37"/>
      <c r="M31" s="37"/>
      <c r="N31" s="37"/>
      <c r="O31" s="37"/>
      <c r="P31" s="37"/>
    </row>
    <row r="32" spans="1:16" s="36" customFormat="1" ht="15.75" x14ac:dyDescent="0.25">
      <c r="A32" s="51">
        <v>325</v>
      </c>
      <c r="B32" s="82">
        <f>'325'!D8</f>
        <v>0</v>
      </c>
      <c r="C32" s="88">
        <f>'325'!E8</f>
        <v>12000</v>
      </c>
      <c r="D32" s="89">
        <f>SUM('325'!D9:D22)</f>
        <v>2000</v>
      </c>
      <c r="E32" s="89">
        <f>SUM('325'!E9:E22)</f>
        <v>1350</v>
      </c>
      <c r="F32" s="90">
        <f>SUM('325'!D25)</f>
        <v>0</v>
      </c>
      <c r="G32" s="91">
        <f>SUM('325'!E25)</f>
        <v>11350</v>
      </c>
      <c r="H32" s="99"/>
      <c r="I32" s="38"/>
      <c r="J32" s="37"/>
      <c r="K32" s="33"/>
      <c r="L32" s="37"/>
      <c r="M32" s="37"/>
      <c r="N32" s="37"/>
      <c r="O32" s="37"/>
      <c r="P32" s="37"/>
    </row>
    <row r="33" spans="1:16" s="36" customFormat="1" ht="16.5" thickBot="1" x14ac:dyDescent="0.3">
      <c r="A33" s="86" t="s">
        <v>62</v>
      </c>
      <c r="B33" s="87">
        <f t="shared" ref="B33" si="0">SUM(B7:B31)</f>
        <v>0</v>
      </c>
      <c r="C33" s="87">
        <f>SUM(C7:C32)</f>
        <v>314595493.19999945</v>
      </c>
      <c r="D33" s="87">
        <f>SUM(D7:D32)</f>
        <v>445384206.26999992</v>
      </c>
      <c r="E33" s="87">
        <f>SUM(E7:E32)</f>
        <v>495428871.38999999</v>
      </c>
      <c r="F33" s="87">
        <f>SUM(F7:F32)</f>
        <v>0</v>
      </c>
      <c r="G33" s="87">
        <f>SUM(G7:G32)</f>
        <v>364640158.31999934</v>
      </c>
      <c r="I33" s="37"/>
      <c r="J33" s="37"/>
      <c r="K33" s="38"/>
      <c r="L33" s="37"/>
      <c r="M33" s="37"/>
      <c r="N33" s="37"/>
      <c r="O33" s="37"/>
      <c r="P33" s="37"/>
    </row>
    <row r="34" spans="1:16" s="36" customFormat="1" ht="19.5" thickTop="1" x14ac:dyDescent="0.3">
      <c r="A34" s="34"/>
      <c r="B34" s="43"/>
      <c r="C34" s="43"/>
      <c r="D34" s="2"/>
      <c r="E34" s="35"/>
      <c r="F34" s="35"/>
      <c r="G34" s="65">
        <f>G33-F33:F33</f>
        <v>364640158.31999934</v>
      </c>
      <c r="I34" s="37"/>
      <c r="J34" s="37"/>
      <c r="K34" s="37"/>
      <c r="L34" s="37"/>
      <c r="M34" s="37"/>
      <c r="N34" s="37"/>
      <c r="O34" s="37"/>
      <c r="P34" s="37"/>
    </row>
    <row r="35" spans="1:16" s="36" customFormat="1" ht="18.75" x14ac:dyDescent="0.3">
      <c r="A35" s="34"/>
      <c r="B35" s="43"/>
      <c r="C35" s="98"/>
      <c r="D35" s="2"/>
      <c r="E35" s="35"/>
      <c r="F35" s="35"/>
      <c r="G35" s="65"/>
      <c r="I35" s="37"/>
      <c r="J35" s="37"/>
      <c r="K35" s="37"/>
      <c r="L35" s="37"/>
      <c r="M35" s="37"/>
      <c r="N35" s="37"/>
      <c r="O35" s="37"/>
      <c r="P35" s="37"/>
    </row>
    <row r="36" spans="1:16" s="36" customFormat="1" ht="18.75" x14ac:dyDescent="0.3">
      <c r="A36" s="34"/>
      <c r="B36" s="43"/>
      <c r="C36" s="43"/>
      <c r="D36" s="2"/>
      <c r="E36" s="35"/>
      <c r="F36" s="35"/>
      <c r="G36" s="65"/>
      <c r="I36" s="37"/>
      <c r="J36" s="37"/>
      <c r="K36" s="37"/>
      <c r="L36" s="37"/>
      <c r="M36" s="37"/>
      <c r="N36" s="37"/>
      <c r="O36" s="37"/>
      <c r="P36" s="37"/>
    </row>
    <row r="37" spans="1:16" s="36" customFormat="1" ht="15.75" x14ac:dyDescent="0.25">
      <c r="A37" s="34"/>
      <c r="B37" s="43"/>
      <c r="C37" s="43"/>
      <c r="D37" s="2"/>
      <c r="E37" s="2"/>
      <c r="F37" s="2"/>
      <c r="G37" s="2"/>
      <c r="I37" s="37"/>
      <c r="J37" s="37"/>
      <c r="K37" s="37"/>
      <c r="L37" s="37"/>
      <c r="M37" s="37"/>
      <c r="N37" s="37"/>
      <c r="O37" s="37"/>
      <c r="P37" s="37"/>
    </row>
    <row r="38" spans="1:16" s="36" customFormat="1" ht="15.75" x14ac:dyDescent="0.25">
      <c r="A38" s="39" t="s">
        <v>22</v>
      </c>
      <c r="B38" s="62"/>
      <c r="C38" s="62"/>
      <c r="E38" s="103" t="s">
        <v>94</v>
      </c>
      <c r="F38" s="3"/>
      <c r="G38" s="3"/>
      <c r="H38" s="40"/>
      <c r="I38" s="37"/>
      <c r="J38" s="37"/>
      <c r="K38" s="37"/>
      <c r="L38" s="37"/>
      <c r="M38" s="37"/>
      <c r="N38" s="37"/>
      <c r="O38" s="37"/>
      <c r="P38" s="37"/>
    </row>
    <row r="39" spans="1:16" s="36" customFormat="1" ht="15.75" x14ac:dyDescent="0.25">
      <c r="A39" s="39"/>
      <c r="B39" s="62"/>
      <c r="C39" s="62"/>
      <c r="E39" s="39" t="s">
        <v>66</v>
      </c>
      <c r="F39" s="39"/>
      <c r="H39" s="40"/>
      <c r="I39" s="37"/>
      <c r="J39" s="37"/>
      <c r="K39" s="37"/>
      <c r="L39" s="37"/>
      <c r="M39" s="37"/>
      <c r="N39" s="37"/>
      <c r="O39" s="37"/>
      <c r="P39" s="37"/>
    </row>
    <row r="40" spans="1:16" s="36" customFormat="1" ht="15.75" x14ac:dyDescent="0.25">
      <c r="A40" s="39" t="s">
        <v>23</v>
      </c>
      <c r="B40" s="62"/>
      <c r="C40" s="62"/>
      <c r="E40" s="39" t="s">
        <v>25</v>
      </c>
      <c r="F40" s="39"/>
      <c r="H40" s="40"/>
      <c r="I40" s="37"/>
      <c r="J40" s="37"/>
      <c r="K40" s="37"/>
      <c r="L40" s="37"/>
      <c r="M40" s="37"/>
      <c r="N40" s="37"/>
      <c r="O40" s="37"/>
      <c r="P40" s="37"/>
    </row>
    <row r="41" spans="1:16" s="36" customFormat="1" ht="15.75" x14ac:dyDescent="0.25">
      <c r="A41" s="39"/>
      <c r="B41" s="62"/>
      <c r="C41" s="62"/>
      <c r="E41" s="39" t="s">
        <v>26</v>
      </c>
      <c r="F41" s="39"/>
      <c r="H41" s="40"/>
      <c r="I41" s="37"/>
      <c r="J41" s="37"/>
      <c r="K41" s="37"/>
      <c r="L41" s="37"/>
      <c r="M41" s="37"/>
      <c r="N41" s="37"/>
      <c r="O41" s="37"/>
      <c r="P41" s="37"/>
    </row>
    <row r="42" spans="1:16" s="36" customFormat="1" ht="15.75" x14ac:dyDescent="0.25">
      <c r="A42" s="39" t="s">
        <v>52</v>
      </c>
      <c r="B42" s="62"/>
      <c r="C42" s="3" t="s">
        <v>95</v>
      </c>
      <c r="D42" s="39"/>
      <c r="F42" s="39"/>
      <c r="G42" s="39"/>
      <c r="H42" s="40"/>
      <c r="I42" s="37"/>
      <c r="J42" s="37"/>
      <c r="K42" s="37"/>
      <c r="L42" s="37"/>
      <c r="M42" s="37"/>
      <c r="N42" s="37"/>
      <c r="O42" s="37"/>
      <c r="P42" s="37"/>
    </row>
    <row r="43" spans="1:16" s="36" customFormat="1" ht="15.75" x14ac:dyDescent="0.25">
      <c r="A43" s="39"/>
      <c r="B43" s="62"/>
      <c r="C43" s="62"/>
      <c r="D43" s="39"/>
      <c r="F43" s="39"/>
      <c r="G43" s="39"/>
      <c r="H43" s="40"/>
      <c r="I43" s="37"/>
      <c r="J43" s="37"/>
      <c r="K43" s="37"/>
      <c r="L43" s="37"/>
      <c r="M43" s="37"/>
      <c r="N43" s="37"/>
      <c r="O43" s="37"/>
      <c r="P43" s="37"/>
    </row>
    <row r="44" spans="1:16" s="36" customFormat="1" ht="15.75" x14ac:dyDescent="0.25">
      <c r="A44" s="39"/>
      <c r="B44" s="62"/>
      <c r="C44" s="62"/>
      <c r="D44" s="39"/>
      <c r="E44" s="39"/>
      <c r="F44" s="39"/>
      <c r="G44" s="39"/>
      <c r="H44" s="40"/>
      <c r="I44" s="37"/>
      <c r="J44" s="37"/>
      <c r="K44" s="37"/>
      <c r="L44" s="37"/>
      <c r="M44" s="37"/>
      <c r="N44" s="37"/>
      <c r="O44" s="37"/>
      <c r="P44" s="37"/>
    </row>
    <row r="45" spans="1:16" s="36" customFormat="1" ht="15.75" x14ac:dyDescent="0.25">
      <c r="A45" s="39"/>
      <c r="B45" s="62"/>
      <c r="C45" s="62"/>
      <c r="D45" s="39"/>
      <c r="E45" s="39"/>
      <c r="F45" s="39"/>
      <c r="G45" s="39"/>
      <c r="H45" s="40"/>
      <c r="I45" s="37"/>
      <c r="J45" s="37"/>
      <c r="K45" s="37"/>
      <c r="L45" s="37"/>
      <c r="M45" s="37"/>
      <c r="N45" s="37"/>
      <c r="O45" s="37"/>
      <c r="P45" s="37"/>
    </row>
    <row r="46" spans="1:16" s="36" customFormat="1" ht="15.75" x14ac:dyDescent="0.25">
      <c r="A46" s="39"/>
      <c r="B46" s="62"/>
      <c r="C46" s="62"/>
      <c r="D46" s="39"/>
      <c r="E46" s="39"/>
      <c r="F46" s="39"/>
      <c r="G46" s="39"/>
      <c r="H46" s="40"/>
      <c r="I46" s="37"/>
      <c r="J46" s="37"/>
      <c r="K46" s="37"/>
      <c r="L46" s="37"/>
      <c r="M46" s="37"/>
      <c r="N46" s="37"/>
      <c r="O46" s="37"/>
      <c r="P46" s="37"/>
    </row>
    <row r="47" spans="1:16" s="36" customFormat="1" ht="15.75" x14ac:dyDescent="0.25">
      <c r="A47" s="39"/>
      <c r="B47" s="62"/>
      <c r="C47" s="62"/>
      <c r="D47" s="39"/>
      <c r="E47" s="40"/>
      <c r="F47" s="39"/>
      <c r="G47" s="39"/>
      <c r="H47" s="40"/>
      <c r="I47" s="37"/>
      <c r="J47" s="37"/>
      <c r="K47" s="37"/>
      <c r="L47" s="37"/>
      <c r="M47" s="37"/>
      <c r="N47" s="37"/>
      <c r="O47" s="37"/>
      <c r="P47" s="37"/>
    </row>
    <row r="48" spans="1:16" s="36" customFormat="1" ht="15.75" x14ac:dyDescent="0.25">
      <c r="A48" s="40"/>
      <c r="B48" s="63"/>
      <c r="C48" s="63"/>
      <c r="D48" s="40"/>
      <c r="F48" s="40"/>
      <c r="G48" s="40"/>
      <c r="H48" s="40"/>
      <c r="I48" s="37"/>
      <c r="J48" s="37"/>
      <c r="K48" s="37"/>
      <c r="L48" s="37"/>
      <c r="M48" s="37"/>
      <c r="N48" s="37"/>
      <c r="O48" s="37"/>
      <c r="P48" s="37"/>
    </row>
    <row r="49" spans="1:16" s="36" customFormat="1" ht="15.75" x14ac:dyDescent="0.25">
      <c r="A49" s="40"/>
      <c r="B49" s="63"/>
      <c r="C49" s="63"/>
      <c r="D49" s="40"/>
      <c r="E49" s="40"/>
      <c r="F49" s="40"/>
      <c r="G49" s="40"/>
      <c r="H49" s="40"/>
      <c r="I49" s="37"/>
      <c r="J49" s="37"/>
      <c r="K49" s="37"/>
      <c r="L49" s="37"/>
      <c r="M49" s="37"/>
      <c r="N49" s="37"/>
      <c r="O49" s="37"/>
      <c r="P49" s="37"/>
    </row>
    <row r="50" spans="1:16" s="36" customFormat="1" ht="15.75" x14ac:dyDescent="0.25">
      <c r="A50" s="40"/>
      <c r="B50" s="63"/>
      <c r="C50" s="63"/>
      <c r="D50" s="40"/>
      <c r="E50" s="40"/>
      <c r="F50" s="40"/>
      <c r="G50" s="40"/>
      <c r="H50" s="40"/>
      <c r="I50" s="37"/>
      <c r="J50" s="37"/>
      <c r="K50" s="37"/>
      <c r="L50" s="37"/>
      <c r="M50" s="37"/>
      <c r="N50" s="37"/>
      <c r="O50" s="37"/>
      <c r="P50" s="37"/>
    </row>
    <row r="51" spans="1:16" s="36" customFormat="1" ht="15.75" x14ac:dyDescent="0.25">
      <c r="A51" s="40"/>
      <c r="B51" s="63"/>
      <c r="C51" s="63"/>
      <c r="D51" s="40"/>
      <c r="E51" s="40"/>
      <c r="F51" s="40"/>
      <c r="G51" s="40"/>
      <c r="H51" s="40"/>
      <c r="I51" s="37"/>
      <c r="J51" s="37"/>
      <c r="K51" s="37"/>
      <c r="L51" s="37"/>
      <c r="M51" s="37"/>
      <c r="N51" s="37"/>
      <c r="O51" s="37"/>
      <c r="P51" s="37"/>
    </row>
    <row r="52" spans="1:16" s="36" customFormat="1" ht="15.75" x14ac:dyDescent="0.25">
      <c r="A52" s="40"/>
      <c r="B52" s="63"/>
      <c r="C52" s="63"/>
      <c r="D52" s="40"/>
      <c r="E52" s="40"/>
      <c r="F52" s="40"/>
      <c r="G52" s="40"/>
      <c r="H52" s="40"/>
      <c r="I52" s="37"/>
      <c r="J52" s="37"/>
      <c r="K52" s="37"/>
      <c r="L52" s="37"/>
      <c r="M52" s="37"/>
      <c r="N52" s="37"/>
      <c r="O52" s="37"/>
      <c r="P52" s="37"/>
    </row>
    <row r="53" spans="1:16" s="36" customFormat="1" ht="15.75" x14ac:dyDescent="0.25">
      <c r="A53" s="40"/>
      <c r="B53" s="63"/>
      <c r="C53" s="63"/>
      <c r="D53" s="40"/>
      <c r="E53" s="40"/>
      <c r="F53" s="40"/>
      <c r="G53" s="40"/>
      <c r="H53" s="40"/>
      <c r="I53" s="37"/>
      <c r="J53" s="37"/>
      <c r="K53" s="37"/>
      <c r="L53" s="37"/>
      <c r="M53" s="37"/>
      <c r="N53" s="37"/>
      <c r="O53" s="37"/>
      <c r="P53" s="37"/>
    </row>
    <row r="54" spans="1:16" s="36" customFormat="1" ht="15.75" x14ac:dyDescent="0.25">
      <c r="A54" s="41"/>
      <c r="B54" s="44"/>
      <c r="C54" s="44"/>
      <c r="I54" s="37"/>
      <c r="J54" s="37"/>
      <c r="K54" s="37"/>
      <c r="L54" s="37"/>
      <c r="M54" s="37"/>
      <c r="N54" s="37"/>
      <c r="O54" s="37"/>
      <c r="P54" s="37"/>
    </row>
    <row r="55" spans="1:16" s="36" customFormat="1" ht="15.75" x14ac:dyDescent="0.25">
      <c r="A55" s="41"/>
      <c r="B55" s="44"/>
      <c r="C55" s="44"/>
      <c r="I55" s="37"/>
      <c r="J55" s="37"/>
      <c r="K55" s="37"/>
      <c r="L55" s="37"/>
      <c r="M55" s="37"/>
      <c r="N55" s="37"/>
      <c r="O55" s="37"/>
      <c r="P55" s="37"/>
    </row>
    <row r="56" spans="1:16" s="36" customFormat="1" ht="15.75" x14ac:dyDescent="0.25">
      <c r="A56" s="41"/>
      <c r="B56" s="44"/>
      <c r="C56" s="44"/>
      <c r="I56" s="37"/>
      <c r="J56" s="37"/>
      <c r="K56" s="37"/>
      <c r="L56" s="37"/>
      <c r="M56" s="37"/>
      <c r="N56" s="37"/>
      <c r="O56" s="37"/>
      <c r="P56" s="37"/>
    </row>
    <row r="57" spans="1:16" s="36" customFormat="1" ht="15.75" x14ac:dyDescent="0.25">
      <c r="A57" s="41"/>
      <c r="B57" s="44"/>
      <c r="C57" s="44"/>
      <c r="I57" s="37"/>
      <c r="J57" s="37"/>
      <c r="K57" s="37"/>
      <c r="L57" s="37"/>
      <c r="M57" s="37"/>
      <c r="N57" s="37"/>
      <c r="O57" s="37"/>
      <c r="P57" s="37"/>
    </row>
    <row r="58" spans="1:16" s="36" customFormat="1" ht="15.75" x14ac:dyDescent="0.25">
      <c r="A58" s="41"/>
      <c r="B58" s="44"/>
      <c r="C58" s="44"/>
      <c r="I58" s="37"/>
      <c r="J58" s="37"/>
      <c r="K58" s="37"/>
      <c r="L58" s="37"/>
      <c r="M58" s="37"/>
      <c r="N58" s="37"/>
      <c r="O58" s="37"/>
      <c r="P58" s="37"/>
    </row>
    <row r="59" spans="1:16" s="36" customFormat="1" ht="15.75" x14ac:dyDescent="0.25">
      <c r="A59" s="41"/>
      <c r="B59" s="44"/>
      <c r="C59" s="44"/>
      <c r="I59" s="37"/>
      <c r="J59" s="37"/>
      <c r="K59" s="37"/>
      <c r="L59" s="37"/>
      <c r="M59" s="37"/>
      <c r="N59" s="37"/>
      <c r="O59" s="37"/>
      <c r="P59" s="37"/>
    </row>
    <row r="60" spans="1:16" s="36" customFormat="1" ht="15.75" x14ac:dyDescent="0.25">
      <c r="A60" s="41"/>
      <c r="B60" s="44"/>
      <c r="C60" s="44"/>
      <c r="I60" s="37"/>
      <c r="J60" s="37"/>
      <c r="K60" s="37"/>
      <c r="L60" s="37"/>
      <c r="M60" s="37"/>
      <c r="N60" s="37"/>
      <c r="O60" s="37"/>
      <c r="P60" s="37"/>
    </row>
    <row r="61" spans="1:16" s="36" customFormat="1" ht="15.75" x14ac:dyDescent="0.25">
      <c r="A61" s="41"/>
      <c r="B61" s="44"/>
      <c r="C61" s="44"/>
      <c r="I61" s="37"/>
      <c r="J61" s="37"/>
      <c r="K61" s="37"/>
      <c r="L61" s="37"/>
      <c r="M61" s="37"/>
      <c r="N61" s="37"/>
      <c r="O61" s="37"/>
      <c r="P61" s="37"/>
    </row>
    <row r="62" spans="1:16" s="36" customFormat="1" ht="15.75" x14ac:dyDescent="0.25">
      <c r="A62" s="41"/>
      <c r="B62" s="44"/>
      <c r="C62" s="44"/>
      <c r="I62" s="37"/>
      <c r="J62" s="37"/>
      <c r="K62" s="37"/>
      <c r="L62" s="37"/>
      <c r="M62" s="37"/>
      <c r="N62" s="37"/>
      <c r="O62" s="37"/>
      <c r="P62" s="37"/>
    </row>
    <row r="63" spans="1:16" s="36" customFormat="1" ht="15.75" x14ac:dyDescent="0.25">
      <c r="A63" s="41"/>
      <c r="B63" s="44"/>
      <c r="C63" s="44"/>
      <c r="I63" s="37"/>
      <c r="J63" s="37"/>
      <c r="K63" s="37"/>
      <c r="L63" s="37"/>
      <c r="M63" s="37"/>
      <c r="N63" s="37"/>
      <c r="O63" s="37"/>
      <c r="P63" s="37"/>
    </row>
    <row r="64" spans="1:16" s="36" customFormat="1" ht="15.75" x14ac:dyDescent="0.25">
      <c r="A64" s="41"/>
      <c r="B64" s="44"/>
      <c r="C64" s="44"/>
      <c r="I64" s="37"/>
      <c r="J64" s="37"/>
      <c r="K64" s="37"/>
      <c r="L64" s="37"/>
      <c r="M64" s="37"/>
      <c r="N64" s="37"/>
      <c r="O64" s="37"/>
      <c r="P64" s="37"/>
    </row>
    <row r="65" spans="1:16" s="36" customFormat="1" ht="15.75" x14ac:dyDescent="0.25">
      <c r="A65" s="41"/>
      <c r="B65" s="44"/>
      <c r="C65" s="44"/>
      <c r="I65" s="37"/>
      <c r="J65" s="37"/>
      <c r="K65" s="37"/>
      <c r="L65" s="37"/>
      <c r="M65" s="37"/>
      <c r="N65" s="37"/>
      <c r="O65" s="37"/>
      <c r="P65" s="37"/>
    </row>
    <row r="66" spans="1:16" s="36" customFormat="1" ht="15.75" x14ac:dyDescent="0.25">
      <c r="A66" s="41"/>
      <c r="B66" s="44"/>
      <c r="C66" s="44"/>
      <c r="I66" s="37"/>
      <c r="J66" s="37"/>
      <c r="K66" s="37"/>
      <c r="L66" s="37"/>
      <c r="M66" s="37"/>
      <c r="N66" s="37"/>
      <c r="O66" s="37"/>
      <c r="P66" s="37"/>
    </row>
    <row r="67" spans="1:16" s="36" customFormat="1" ht="15.75" x14ac:dyDescent="0.25">
      <c r="A67" s="41"/>
      <c r="B67" s="44"/>
      <c r="C67" s="44"/>
      <c r="I67" s="37"/>
      <c r="J67" s="37"/>
      <c r="K67" s="37"/>
      <c r="L67" s="37"/>
      <c r="M67" s="37"/>
      <c r="N67" s="37"/>
      <c r="O67" s="37"/>
      <c r="P67" s="37"/>
    </row>
    <row r="68" spans="1:16" s="36" customFormat="1" ht="15.75" x14ac:dyDescent="0.25">
      <c r="A68" s="41"/>
      <c r="B68" s="44"/>
      <c r="C68" s="44"/>
      <c r="I68" s="37"/>
      <c r="J68" s="37"/>
      <c r="K68" s="37"/>
      <c r="L68" s="37"/>
      <c r="M68" s="37"/>
      <c r="N68" s="37"/>
      <c r="O68" s="37"/>
      <c r="P68" s="37"/>
    </row>
    <row r="69" spans="1:16" s="36" customFormat="1" ht="15.75" x14ac:dyDescent="0.25">
      <c r="A69" s="41"/>
      <c r="B69" s="44"/>
      <c r="C69" s="44"/>
      <c r="I69" s="37"/>
      <c r="J69" s="37"/>
      <c r="K69" s="37"/>
      <c r="L69" s="37"/>
      <c r="M69" s="37"/>
      <c r="N69" s="37"/>
      <c r="O69" s="37"/>
      <c r="P69" s="37"/>
    </row>
    <row r="70" spans="1:16" s="36" customFormat="1" ht="15.75" x14ac:dyDescent="0.25">
      <c r="A70" s="41"/>
      <c r="B70" s="44"/>
      <c r="C70" s="44"/>
      <c r="I70" s="37"/>
      <c r="J70" s="37"/>
      <c r="K70" s="37"/>
      <c r="L70" s="37"/>
      <c r="M70" s="37"/>
      <c r="N70" s="37"/>
      <c r="O70" s="37"/>
      <c r="P70" s="37"/>
    </row>
    <row r="71" spans="1:16" s="36" customFormat="1" ht="15.75" x14ac:dyDescent="0.25">
      <c r="A71" s="41"/>
      <c r="B71" s="44"/>
      <c r="C71" s="44"/>
      <c r="I71" s="37"/>
      <c r="J71" s="37"/>
      <c r="K71" s="37"/>
      <c r="L71" s="37"/>
      <c r="M71" s="37"/>
      <c r="N71" s="37"/>
      <c r="O71" s="37"/>
      <c r="P71" s="37"/>
    </row>
    <row r="72" spans="1:16" s="36" customFormat="1" ht="15.75" x14ac:dyDescent="0.25">
      <c r="A72" s="41"/>
      <c r="B72" s="44"/>
      <c r="C72" s="44"/>
      <c r="I72" s="37"/>
      <c r="J72" s="37"/>
      <c r="K72" s="37"/>
      <c r="L72" s="37"/>
      <c r="M72" s="37"/>
      <c r="N72" s="37"/>
      <c r="O72" s="37"/>
      <c r="P72" s="37"/>
    </row>
    <row r="73" spans="1:16" s="36" customFormat="1" ht="15.75" x14ac:dyDescent="0.25">
      <c r="A73" s="41"/>
      <c r="B73" s="44"/>
      <c r="C73" s="44"/>
      <c r="I73" s="37"/>
      <c r="J73" s="37"/>
      <c r="K73" s="37"/>
      <c r="L73" s="37"/>
      <c r="M73" s="37"/>
      <c r="N73" s="37"/>
      <c r="O73" s="37"/>
      <c r="P73" s="37"/>
    </row>
    <row r="74" spans="1:16" s="36" customFormat="1" ht="9" customHeight="1" x14ac:dyDescent="0.25">
      <c r="A74" s="41"/>
      <c r="B74" s="44"/>
      <c r="C74" s="44"/>
      <c r="I74" s="37"/>
      <c r="J74" s="37"/>
      <c r="K74" s="37"/>
      <c r="L74" s="37"/>
      <c r="M74" s="37"/>
      <c r="N74" s="37"/>
      <c r="O74" s="37"/>
      <c r="P74" s="37"/>
    </row>
    <row r="75" spans="1:16" s="36" customFormat="1" ht="15.75" hidden="1" x14ac:dyDescent="0.25">
      <c r="A75" s="41"/>
      <c r="B75" s="44"/>
      <c r="C75" s="44"/>
      <c r="I75" s="37"/>
      <c r="J75" s="37"/>
      <c r="K75" s="37"/>
      <c r="L75" s="37"/>
      <c r="M75" s="37"/>
      <c r="N75" s="37"/>
      <c r="O75" s="37"/>
      <c r="P75" s="37"/>
    </row>
  </sheetData>
  <mergeCells count="8">
    <mergeCell ref="A1:G1"/>
    <mergeCell ref="A2:G2"/>
    <mergeCell ref="A3:G3"/>
    <mergeCell ref="B5:C5"/>
    <mergeCell ref="A5:A6"/>
    <mergeCell ref="F5:G5"/>
    <mergeCell ref="D5:D6"/>
    <mergeCell ref="E5:E6"/>
  </mergeCells>
  <pageMargins left="0" right="0" top="0.25" bottom="0.2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3"/>
  <sheetViews>
    <sheetView workbookViewId="0">
      <selection activeCell="E3" sqref="E3"/>
    </sheetView>
  </sheetViews>
  <sheetFormatPr defaultRowHeight="15" x14ac:dyDescent="0.25"/>
  <cols>
    <col min="3" max="3" width="13.5703125" customWidth="1"/>
    <col min="4" max="4" width="20" customWidth="1"/>
    <col min="5" max="5" width="26.28515625" customWidth="1"/>
    <col min="7" max="7" width="15.28515625" bestFit="1" customWidth="1"/>
    <col min="11" max="11" width="12" bestFit="1" customWidth="1"/>
    <col min="12" max="12" width="14.28515625" bestFit="1" customWidth="1"/>
    <col min="13" max="13" width="17.42578125" customWidth="1"/>
  </cols>
  <sheetData>
    <row r="1" spans="3:13" x14ac:dyDescent="0.25">
      <c r="C1" s="77"/>
      <c r="D1" s="78" t="s">
        <v>70</v>
      </c>
      <c r="E1" s="78" t="s">
        <v>71</v>
      </c>
    </row>
    <row r="2" spans="3:13" x14ac:dyDescent="0.25">
      <c r="C2" s="77" t="s">
        <v>9</v>
      </c>
      <c r="D2" s="79">
        <f>SUM('300:325'!D9)</f>
        <v>136267797.39999998</v>
      </c>
      <c r="E2" s="79">
        <f>SUM('300:325'!E9)</f>
        <v>167717213.96999997</v>
      </c>
    </row>
    <row r="3" spans="3:13" x14ac:dyDescent="0.25">
      <c r="C3" s="77" t="s">
        <v>11</v>
      </c>
      <c r="D3" s="79">
        <f>SUM('300:325'!D10)</f>
        <v>87895504.930000007</v>
      </c>
      <c r="E3" s="79">
        <f>SUM('300:325'!E10)</f>
        <v>94542135.579999983</v>
      </c>
      <c r="G3" s="32"/>
      <c r="H3" s="8"/>
    </row>
    <row r="4" spans="3:13" x14ac:dyDescent="0.25">
      <c r="C4" s="77" t="s">
        <v>12</v>
      </c>
      <c r="D4" s="79">
        <f>SUM('300:325'!D11)</f>
        <v>221220903.93999994</v>
      </c>
      <c r="E4" s="79">
        <f>SUM('300:325'!E11)</f>
        <v>233169521.83999997</v>
      </c>
      <c r="G4" s="8">
        <v>99742223.739999995</v>
      </c>
    </row>
    <row r="5" spans="3:13" x14ac:dyDescent="0.25">
      <c r="C5" s="77" t="s">
        <v>13</v>
      </c>
      <c r="D5" s="79">
        <f>SUM('300:325'!D12)</f>
        <v>0</v>
      </c>
      <c r="E5" s="79">
        <f>SUM('300:325'!E12)</f>
        <v>0</v>
      </c>
      <c r="G5" s="8">
        <f>D4-G4</f>
        <v>121478680.19999994</v>
      </c>
    </row>
    <row r="6" spans="3:13" x14ac:dyDescent="0.25">
      <c r="C6" s="77" t="s">
        <v>14</v>
      </c>
      <c r="D6" s="79">
        <f>SUM('300:325'!D13)</f>
        <v>0</v>
      </c>
      <c r="E6" s="79">
        <f>SUM('300:325'!E13)</f>
        <v>0</v>
      </c>
    </row>
    <row r="7" spans="3:13" x14ac:dyDescent="0.25">
      <c r="C7" s="77" t="s">
        <v>15</v>
      </c>
      <c r="D7" s="79">
        <f>SUM('300:325'!D14)</f>
        <v>0</v>
      </c>
      <c r="E7" s="79">
        <f>SUM('300:325'!E14)</f>
        <v>0</v>
      </c>
      <c r="K7">
        <v>6475</v>
      </c>
      <c r="L7" s="8">
        <f>'300'!E19</f>
        <v>0</v>
      </c>
      <c r="M7" s="8">
        <f>K7-L7</f>
        <v>6475</v>
      </c>
    </row>
    <row r="8" spans="3:13" x14ac:dyDescent="0.25">
      <c r="C8" s="77" t="s">
        <v>16</v>
      </c>
      <c r="D8" s="79">
        <f>SUM('300:325'!D15)</f>
        <v>0</v>
      </c>
      <c r="E8" s="79">
        <f>SUM('300:325'!E15)</f>
        <v>0</v>
      </c>
      <c r="K8">
        <v>17103</v>
      </c>
      <c r="L8" s="8">
        <f>'301'!E19</f>
        <v>0</v>
      </c>
      <c r="M8" s="8">
        <f t="shared" ref="M8:M32" si="0">K8-L8</f>
        <v>17103</v>
      </c>
    </row>
    <row r="9" spans="3:13" x14ac:dyDescent="0.25">
      <c r="C9" s="77" t="s">
        <v>72</v>
      </c>
      <c r="D9" s="79">
        <f>SUM('300:325'!D16)</f>
        <v>0</v>
      </c>
      <c r="E9" s="79">
        <f>SUM('300:325'!E16)</f>
        <v>0</v>
      </c>
      <c r="K9">
        <v>212715</v>
      </c>
      <c r="L9" s="8">
        <f>'302'!E19</f>
        <v>0</v>
      </c>
      <c r="M9" s="8">
        <f t="shared" si="0"/>
        <v>212715</v>
      </c>
    </row>
    <row r="10" spans="3:13" x14ac:dyDescent="0.25">
      <c r="C10" s="77" t="s">
        <v>17</v>
      </c>
      <c r="D10" s="79">
        <f>SUM('300:325'!D17)</f>
        <v>0</v>
      </c>
      <c r="E10" s="79">
        <f>SUM('300:325'!E17)</f>
        <v>0</v>
      </c>
      <c r="K10">
        <v>300</v>
      </c>
      <c r="L10" s="8">
        <f>'303'!E19</f>
        <v>0</v>
      </c>
      <c r="M10" s="8">
        <f t="shared" si="0"/>
        <v>300</v>
      </c>
    </row>
    <row r="11" spans="3:13" x14ac:dyDescent="0.25">
      <c r="C11" s="77" t="s">
        <v>18</v>
      </c>
      <c r="D11" s="79">
        <f>SUM('300:325'!D18)</f>
        <v>0</v>
      </c>
      <c r="E11" s="79">
        <f>SUM('300:325'!E18)</f>
        <v>0</v>
      </c>
      <c r="K11">
        <v>13144323.91</v>
      </c>
      <c r="L11" s="8">
        <f>'304'!E19</f>
        <v>0</v>
      </c>
      <c r="M11" s="8">
        <f t="shared" si="0"/>
        <v>13144323.91</v>
      </c>
    </row>
    <row r="12" spans="3:13" x14ac:dyDescent="0.25">
      <c r="C12" s="77" t="s">
        <v>19</v>
      </c>
      <c r="D12" s="79">
        <f>SUM('300:325'!D19)</f>
        <v>0</v>
      </c>
      <c r="E12" s="79">
        <f>SUM('300:325'!E19)</f>
        <v>0</v>
      </c>
      <c r="G12" s="8">
        <f>'325'!E19+'324'!E19+'323'!E19+'322'!E19+'321'!E19+'320'!E19+'319'!E19+'318'!E19+'317'!E19+'316'!E19+'315'!E19+'314'!E19+'313'!E19+'312'!E19+'311'!E19+'310'!E19+'309'!E19+'308'!E19+'307'!E19+'306'!E19+'305'!E19+'304'!E19+'303'!E19+'302'!E19+'301'!E19+'300'!E19</f>
        <v>0</v>
      </c>
      <c r="H12">
        <v>94767603.400000006</v>
      </c>
      <c r="K12">
        <v>47914015.109999999</v>
      </c>
      <c r="L12" s="8">
        <f>'305'!E19</f>
        <v>0</v>
      </c>
      <c r="M12" s="8">
        <f t="shared" si="0"/>
        <v>47914015.109999999</v>
      </c>
    </row>
    <row r="13" spans="3:13" x14ac:dyDescent="0.25">
      <c r="C13" s="77" t="s">
        <v>20</v>
      </c>
      <c r="D13" s="79">
        <f>SUM('300:325'!D20)</f>
        <v>0</v>
      </c>
      <c r="E13" s="79">
        <f>SUM('300:325'!E20)</f>
        <v>0</v>
      </c>
      <c r="H13" s="8">
        <f>D9-H12</f>
        <v>-94767603.400000006</v>
      </c>
      <c r="K13">
        <v>1352598.98</v>
      </c>
      <c r="L13" s="8">
        <f>'306'!E19</f>
        <v>0</v>
      </c>
      <c r="M13" s="8">
        <f t="shared" si="0"/>
        <v>1352598.98</v>
      </c>
    </row>
    <row r="14" spans="3:13" x14ac:dyDescent="0.25">
      <c r="C14" s="77"/>
      <c r="D14" s="79">
        <f>SUM('300:325'!D23)</f>
        <v>364640158.31999934</v>
      </c>
      <c r="E14" s="79">
        <f>SUM('300:325'!E21)</f>
        <v>0</v>
      </c>
      <c r="K14">
        <v>448506.35</v>
      </c>
      <c r="L14" s="8">
        <f>'307'!E19</f>
        <v>0</v>
      </c>
      <c r="M14" s="8">
        <f t="shared" si="0"/>
        <v>448506.35</v>
      </c>
    </row>
    <row r="15" spans="3:13" x14ac:dyDescent="0.25">
      <c r="C15" s="77"/>
      <c r="D15" s="79">
        <f>SUM('300:325'!D24)</f>
        <v>810024364.58999944</v>
      </c>
      <c r="E15" s="79">
        <f>SUM('300:324'!E24)</f>
        <v>810011014.58999944</v>
      </c>
      <c r="K15">
        <v>895204.86</v>
      </c>
      <c r="L15" s="8">
        <f>'308'!E19</f>
        <v>0</v>
      </c>
      <c r="M15" s="8">
        <f t="shared" si="0"/>
        <v>895204.86</v>
      </c>
    </row>
    <row r="16" spans="3:13" x14ac:dyDescent="0.25">
      <c r="C16" s="77"/>
      <c r="D16" s="79">
        <f>SUM('300:324'!D25)</f>
        <v>0</v>
      </c>
      <c r="E16" s="79">
        <f>SUM('300:325'!E25)</f>
        <v>364640158.31999934</v>
      </c>
      <c r="G16">
        <v>110307194.92</v>
      </c>
      <c r="K16">
        <v>17675</v>
      </c>
      <c r="L16" s="8">
        <f>'309'!E19</f>
        <v>0</v>
      </c>
      <c r="M16" s="8">
        <f t="shared" si="0"/>
        <v>17675</v>
      </c>
    </row>
    <row r="17" spans="4:13" x14ac:dyDescent="0.25">
      <c r="D17" s="32">
        <f>SUM('300:324'!D26)</f>
        <v>0</v>
      </c>
      <c r="E17" s="32">
        <f>SUM('300:324'!E26)</f>
        <v>0</v>
      </c>
      <c r="G17" s="8">
        <f>E12-G16</f>
        <v>-110307194.92</v>
      </c>
      <c r="K17">
        <v>3710326.58</v>
      </c>
      <c r="L17" s="8">
        <f>'310'!E19</f>
        <v>0</v>
      </c>
      <c r="M17" s="8">
        <f t="shared" si="0"/>
        <v>3710326.58</v>
      </c>
    </row>
    <row r="18" spans="4:13" x14ac:dyDescent="0.25">
      <c r="D18" s="32">
        <f>SUM('300:324'!D27)</f>
        <v>0</v>
      </c>
      <c r="E18" s="32">
        <f>SUM('300:324'!E27)</f>
        <v>0</v>
      </c>
      <c r="K18">
        <v>1675</v>
      </c>
      <c r="L18" s="8">
        <f>'311'!E19</f>
        <v>0</v>
      </c>
      <c r="M18" s="8">
        <f t="shared" si="0"/>
        <v>1675</v>
      </c>
    </row>
    <row r="19" spans="4:13" x14ac:dyDescent="0.25">
      <c r="D19" s="32">
        <f>SUM('300:324'!D28)</f>
        <v>0</v>
      </c>
      <c r="E19" s="32">
        <f>SUM('300:324'!E28)</f>
        <v>0</v>
      </c>
      <c r="K19">
        <v>1516365</v>
      </c>
      <c r="L19" s="8">
        <f>'312'!E19</f>
        <v>0</v>
      </c>
      <c r="M19" s="8">
        <f t="shared" si="0"/>
        <v>1516365</v>
      </c>
    </row>
    <row r="20" spans="4:13" x14ac:dyDescent="0.25">
      <c r="D20" s="32">
        <f>D2+D14</f>
        <v>500907955.71999931</v>
      </c>
      <c r="E20" s="32">
        <f>SUM('300:324'!E29)</f>
        <v>0</v>
      </c>
      <c r="K20">
        <v>1649353.12</v>
      </c>
      <c r="L20" s="8">
        <f>'313'!E19</f>
        <v>0</v>
      </c>
      <c r="M20" s="8">
        <f t="shared" si="0"/>
        <v>1649353.12</v>
      </c>
    </row>
    <row r="21" spans="4:13" x14ac:dyDescent="0.25">
      <c r="D21" s="32"/>
      <c r="E21" s="32">
        <f>SUM('300:324'!E30)</f>
        <v>0</v>
      </c>
      <c r="K21">
        <v>1321625</v>
      </c>
      <c r="L21" s="8">
        <f>'314'!E19</f>
        <v>0</v>
      </c>
      <c r="M21" s="8">
        <f t="shared" si="0"/>
        <v>1321625</v>
      </c>
    </row>
    <row r="22" spans="4:13" x14ac:dyDescent="0.25">
      <c r="D22" s="32">
        <f>SUM('300:324'!D31)</f>
        <v>0</v>
      </c>
      <c r="E22" s="32">
        <f>SUM('300:324'!E31)</f>
        <v>0</v>
      </c>
      <c r="K22">
        <v>1909654.78</v>
      </c>
      <c r="L22" s="8">
        <f>'315'!E19</f>
        <v>0</v>
      </c>
      <c r="M22" s="8">
        <f t="shared" si="0"/>
        <v>1909654.78</v>
      </c>
    </row>
    <row r="23" spans="4:13" x14ac:dyDescent="0.25">
      <c r="D23" s="32">
        <f>SUM('300:324'!D32)</f>
        <v>0</v>
      </c>
      <c r="E23" s="32">
        <f>SUM('300:324'!E32)</f>
        <v>0</v>
      </c>
      <c r="K23">
        <v>3575300.2</v>
      </c>
      <c r="L23" s="8">
        <f>'316'!E19</f>
        <v>0</v>
      </c>
      <c r="M23" s="8">
        <f t="shared" si="0"/>
        <v>3575300.2</v>
      </c>
    </row>
    <row r="24" spans="4:13" x14ac:dyDescent="0.25">
      <c r="D24" s="32">
        <f>SUM('300:324'!D33)</f>
        <v>0</v>
      </c>
      <c r="E24" s="32">
        <f>SUM('300:324'!E33)</f>
        <v>0</v>
      </c>
      <c r="K24">
        <v>9675</v>
      </c>
      <c r="L24" s="8">
        <f>'317'!E19</f>
        <v>0</v>
      </c>
      <c r="M24" s="8">
        <f t="shared" si="0"/>
        <v>9675</v>
      </c>
    </row>
    <row r="25" spans="4:13" x14ac:dyDescent="0.25">
      <c r="K25">
        <v>300469.15999999997</v>
      </c>
      <c r="L25" s="8">
        <f>'318'!E19</f>
        <v>0</v>
      </c>
      <c r="M25" s="8">
        <f t="shared" si="0"/>
        <v>300469.15999999997</v>
      </c>
    </row>
    <row r="26" spans="4:13" x14ac:dyDescent="0.25">
      <c r="K26">
        <v>292607.06</v>
      </c>
      <c r="L26" s="8">
        <f>'301'!E35</f>
        <v>0</v>
      </c>
      <c r="M26" s="8">
        <f t="shared" si="0"/>
        <v>292607.06</v>
      </c>
    </row>
    <row r="27" spans="4:13" x14ac:dyDescent="0.25">
      <c r="K27">
        <v>11855644.16</v>
      </c>
      <c r="L27" s="8">
        <f>'301'!E36</f>
        <v>0</v>
      </c>
      <c r="M27" s="8">
        <f t="shared" si="0"/>
        <v>11855644.16</v>
      </c>
    </row>
    <row r="28" spans="4:13" x14ac:dyDescent="0.25">
      <c r="K28">
        <v>6879.16</v>
      </c>
      <c r="L28" s="8">
        <f>'301'!E37</f>
        <v>0</v>
      </c>
      <c r="M28" s="8">
        <f t="shared" si="0"/>
        <v>6879.16</v>
      </c>
    </row>
    <row r="29" spans="4:13" x14ac:dyDescent="0.25">
      <c r="K29">
        <v>4011013.15</v>
      </c>
      <c r="L29" s="8">
        <f>'301'!E38</f>
        <v>0</v>
      </c>
      <c r="M29" s="8">
        <f t="shared" si="0"/>
        <v>4011013.15</v>
      </c>
    </row>
    <row r="30" spans="4:13" x14ac:dyDescent="0.25">
      <c r="K30">
        <v>1525</v>
      </c>
      <c r="L30" s="8" t="str">
        <f>'301'!E39</f>
        <v>DOI:2012.10.01</v>
      </c>
      <c r="M30" s="8" t="e">
        <f t="shared" si="0"/>
        <v>#VALUE!</v>
      </c>
    </row>
    <row r="31" spans="4:13" x14ac:dyDescent="0.25">
      <c r="K31">
        <v>16135715.34</v>
      </c>
      <c r="L31" s="8">
        <f>'301'!E40</f>
        <v>0</v>
      </c>
      <c r="M31" s="8">
        <f t="shared" si="0"/>
        <v>16135715.34</v>
      </c>
    </row>
    <row r="32" spans="4:13" x14ac:dyDescent="0.25">
      <c r="K32">
        <v>450</v>
      </c>
      <c r="L32" s="8">
        <f>'301'!E41</f>
        <v>0</v>
      </c>
      <c r="M32" s="8">
        <f t="shared" si="0"/>
        <v>450</v>
      </c>
    </row>
    <row r="33" spans="11:11" x14ac:dyDescent="0.25">
      <c r="K33">
        <f>SUM(K7:K32)</f>
        <v>110307194.92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300</vt:lpstr>
      <vt:lpstr>301</vt:lpstr>
      <vt:lpstr>302</vt:lpstr>
      <vt:lpstr>303</vt:lpstr>
      <vt:lpstr>304</vt:lpstr>
      <vt:lpstr>305</vt:lpstr>
      <vt:lpstr>306</vt:lpstr>
      <vt:lpstr>307</vt:lpstr>
      <vt:lpstr>308</vt:lpstr>
      <vt:lpstr>309</vt:lpstr>
      <vt:lpstr>310</vt:lpstr>
      <vt:lpstr>311</vt:lpstr>
      <vt:lpstr>312</vt:lpstr>
      <vt:lpstr>313</vt:lpstr>
      <vt:lpstr>314</vt:lpstr>
      <vt:lpstr>315</vt:lpstr>
      <vt:lpstr>316</vt:lpstr>
      <vt:lpstr>317</vt:lpstr>
      <vt:lpstr>318</vt:lpstr>
      <vt:lpstr>319</vt:lpstr>
      <vt:lpstr>320</vt:lpstr>
      <vt:lpstr>321</vt:lpstr>
      <vt:lpstr>322</vt:lpstr>
      <vt:lpstr>323</vt:lpstr>
      <vt:lpstr>324</vt:lpstr>
      <vt:lpstr>325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2024-04-18T04:53:12Z</dcterms:modified>
</cp:coreProperties>
</file>